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DATASERVER\Share\NEC\D\企画・住情報課\07 建築物省エネルギー法関連\200　省エネ計算プログラム\一戸建て住宅_外皮計算\センター部位U値計算シート\"/>
    </mc:Choice>
  </mc:AlternateContent>
  <xr:revisionPtr revIDLastSave="0" documentId="13_ncr:1_{284F0D7D-9A41-47E2-A2BE-14BDCFA889D3}" xr6:coauthVersionLast="47" xr6:coauthVersionMax="47" xr10:uidLastSave="{00000000-0000-0000-0000-000000000000}"/>
  <bookViews>
    <workbookView xWindow="-120" yWindow="-120" windowWidth="29040" windowHeight="15840" xr2:uid="{21D81931-0192-47D5-96F5-DBD2697AE211}"/>
  </bookViews>
  <sheets>
    <sheet name="部位U値計算シート " sheetId="1" r:id="rId1"/>
    <sheet name="入力例" sheetId="5" r:id="rId2"/>
  </sheets>
  <definedNames>
    <definedName name="_xlnm.Print_Area" localSheetId="0">'部位U値計算シート '!$A$1:$S$59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C30" i="1" l="1"/>
  <c r="AB30" i="1"/>
  <c r="AA30" i="1"/>
  <c r="AB27" i="1"/>
  <c r="AA27" i="1"/>
  <c r="AC27" i="1" s="1"/>
  <c r="AB26" i="1"/>
  <c r="AA26" i="1"/>
  <c r="AC26" i="1" s="1"/>
  <c r="Z25" i="1"/>
  <c r="Y25" i="1"/>
  <c r="X25" i="1"/>
  <c r="Z24" i="1"/>
  <c r="Y24" i="1"/>
  <c r="X24" i="1"/>
  <c r="Z23" i="1"/>
  <c r="Y23" i="1"/>
  <c r="X23" i="1"/>
  <c r="Z22" i="1"/>
  <c r="Y22" i="1"/>
  <c r="X22" i="1"/>
  <c r="W20" i="1"/>
  <c r="AL30" i="1"/>
  <c r="AK30" i="1"/>
  <c r="AJ30" i="1"/>
  <c r="AK27" i="1"/>
  <c r="AJ27" i="1"/>
  <c r="AL27" i="1" s="1"/>
  <c r="AK26" i="1"/>
  <c r="AJ26" i="1"/>
  <c r="AL26" i="1" s="1"/>
  <c r="AI25" i="1"/>
  <c r="AH25" i="1"/>
  <c r="AG25" i="1"/>
  <c r="AI24" i="1"/>
  <c r="AH24" i="1"/>
  <c r="AG24" i="1"/>
  <c r="AI23" i="1"/>
  <c r="AH23" i="1"/>
  <c r="AG23" i="1"/>
  <c r="AI22" i="1"/>
  <c r="AH22" i="1"/>
  <c r="AG22" i="1"/>
  <c r="AF20" i="1"/>
  <c r="AL45" i="1"/>
  <c r="AK45" i="1"/>
  <c r="AJ45" i="1"/>
  <c r="AC45" i="1"/>
  <c r="AB45" i="1"/>
  <c r="AA45" i="1"/>
  <c r="AK42" i="1"/>
  <c r="AJ42" i="1"/>
  <c r="AL42" i="1" s="1"/>
  <c r="AB42" i="1"/>
  <c r="AA42" i="1"/>
  <c r="AC42" i="1" s="1"/>
  <c r="AK41" i="1"/>
  <c r="AJ41" i="1"/>
  <c r="AL41" i="1" s="1"/>
  <c r="AB41" i="1"/>
  <c r="AA41" i="1"/>
  <c r="AC41" i="1" s="1"/>
  <c r="AI40" i="1"/>
  <c r="AH40" i="1"/>
  <c r="AG40" i="1"/>
  <c r="Z40" i="1"/>
  <c r="Y40" i="1"/>
  <c r="X40" i="1"/>
  <c r="AI39" i="1"/>
  <c r="AH39" i="1"/>
  <c r="AG39" i="1"/>
  <c r="Z39" i="1"/>
  <c r="Y39" i="1"/>
  <c r="AC39" i="1" s="1"/>
  <c r="AB39" i="1" s="1"/>
  <c r="X39" i="1"/>
  <c r="AI38" i="1"/>
  <c r="AH38" i="1"/>
  <c r="AG38" i="1"/>
  <c r="Z38" i="1"/>
  <c r="Y38" i="1"/>
  <c r="X38" i="1"/>
  <c r="AI37" i="1"/>
  <c r="AH37" i="1"/>
  <c r="AG37" i="1"/>
  <c r="Z37" i="1"/>
  <c r="Y37" i="1"/>
  <c r="X37" i="1"/>
  <c r="AF35" i="1"/>
  <c r="W35" i="1"/>
  <c r="AL60" i="1"/>
  <c r="AK60" i="1"/>
  <c r="AJ60" i="1"/>
  <c r="AC60" i="1"/>
  <c r="AB60" i="1"/>
  <c r="AA60" i="1"/>
  <c r="AK57" i="1"/>
  <c r="AJ57" i="1"/>
  <c r="AL57" i="1" s="1"/>
  <c r="AB57" i="1"/>
  <c r="AA57" i="1"/>
  <c r="AC57" i="1" s="1"/>
  <c r="AK56" i="1"/>
  <c r="AJ56" i="1"/>
  <c r="AL56" i="1" s="1"/>
  <c r="AB56" i="1"/>
  <c r="AA56" i="1"/>
  <c r="AC56" i="1" s="1"/>
  <c r="AI55" i="1"/>
  <c r="AH55" i="1"/>
  <c r="AG55" i="1"/>
  <c r="Z55" i="1"/>
  <c r="Y55" i="1"/>
  <c r="X55" i="1"/>
  <c r="AI54" i="1"/>
  <c r="AH54" i="1"/>
  <c r="AG54" i="1"/>
  <c r="Z54" i="1"/>
  <c r="Y54" i="1"/>
  <c r="X54" i="1"/>
  <c r="AI53" i="1"/>
  <c r="AH53" i="1"/>
  <c r="AG53" i="1"/>
  <c r="Z53" i="1"/>
  <c r="Y53" i="1"/>
  <c r="X53" i="1"/>
  <c r="AI52" i="1"/>
  <c r="AH52" i="1"/>
  <c r="AG52" i="1"/>
  <c r="Z52" i="1"/>
  <c r="Y52" i="1"/>
  <c r="X52" i="1"/>
  <c r="AF50" i="1"/>
  <c r="W50" i="1"/>
  <c r="AL75" i="1"/>
  <c r="AK75" i="1"/>
  <c r="AJ75" i="1"/>
  <c r="AC75" i="1"/>
  <c r="AB75" i="1"/>
  <c r="AA75" i="1"/>
  <c r="AK72" i="1"/>
  <c r="AJ72" i="1"/>
  <c r="AL72" i="1" s="1"/>
  <c r="AB72" i="1"/>
  <c r="AA72" i="1"/>
  <c r="AC72" i="1" s="1"/>
  <c r="AK71" i="1"/>
  <c r="AJ71" i="1"/>
  <c r="AL71" i="1" s="1"/>
  <c r="AB71" i="1"/>
  <c r="AA71" i="1"/>
  <c r="AC71" i="1" s="1"/>
  <c r="AI70" i="1"/>
  <c r="AH70" i="1"/>
  <c r="AG70" i="1"/>
  <c r="Z70" i="1"/>
  <c r="Y70" i="1"/>
  <c r="AC70" i="1" s="1"/>
  <c r="X70" i="1"/>
  <c r="AI69" i="1"/>
  <c r="AH69" i="1"/>
  <c r="AG69" i="1"/>
  <c r="Z69" i="1"/>
  <c r="Y69" i="1"/>
  <c r="X69" i="1"/>
  <c r="AI68" i="1"/>
  <c r="AH68" i="1"/>
  <c r="AG68" i="1"/>
  <c r="Z68" i="1"/>
  <c r="Y68" i="1"/>
  <c r="X68" i="1"/>
  <c r="AI67" i="1"/>
  <c r="AH67" i="1"/>
  <c r="AG67" i="1"/>
  <c r="Z67" i="1"/>
  <c r="Y67" i="1"/>
  <c r="X67" i="1"/>
  <c r="AF65" i="1"/>
  <c r="W65" i="1"/>
  <c r="AL90" i="1"/>
  <c r="AK90" i="1"/>
  <c r="AJ90" i="1"/>
  <c r="AC90" i="1"/>
  <c r="AB90" i="1"/>
  <c r="AA90" i="1"/>
  <c r="AK87" i="1"/>
  <c r="AJ87" i="1"/>
  <c r="AL87" i="1" s="1"/>
  <c r="AB87" i="1"/>
  <c r="AA87" i="1"/>
  <c r="AC87" i="1" s="1"/>
  <c r="AK86" i="1"/>
  <c r="AJ86" i="1"/>
  <c r="AL86" i="1" s="1"/>
  <c r="AB86" i="1"/>
  <c r="AA86" i="1"/>
  <c r="AC86" i="1" s="1"/>
  <c r="AI85" i="1"/>
  <c r="AH85" i="1"/>
  <c r="AG85" i="1"/>
  <c r="Z85" i="1"/>
  <c r="Y85" i="1"/>
  <c r="X85" i="1"/>
  <c r="AI84" i="1"/>
  <c r="AH84" i="1"/>
  <c r="AG84" i="1"/>
  <c r="Z84" i="1"/>
  <c r="Y84" i="1"/>
  <c r="X84" i="1"/>
  <c r="AI83" i="1"/>
  <c r="AH83" i="1"/>
  <c r="AG83" i="1"/>
  <c r="Z83" i="1"/>
  <c r="Y83" i="1"/>
  <c r="X83" i="1"/>
  <c r="AI82" i="1"/>
  <c r="AH82" i="1"/>
  <c r="AG82" i="1"/>
  <c r="Z82" i="1"/>
  <c r="Y82" i="1"/>
  <c r="X82" i="1"/>
  <c r="AF80" i="1"/>
  <c r="W80" i="1"/>
  <c r="AL105" i="1"/>
  <c r="AK105" i="1"/>
  <c r="AJ105" i="1"/>
  <c r="AK102" i="1"/>
  <c r="AJ102" i="1"/>
  <c r="AL102" i="1" s="1"/>
  <c r="AK101" i="1"/>
  <c r="AJ101" i="1"/>
  <c r="AL101" i="1" s="1"/>
  <c r="AI100" i="1"/>
  <c r="AH100" i="1"/>
  <c r="AG100" i="1"/>
  <c r="AI99" i="1"/>
  <c r="AH99" i="1"/>
  <c r="AG99" i="1"/>
  <c r="AI98" i="1"/>
  <c r="AH98" i="1"/>
  <c r="AL98" i="1" s="1"/>
  <c r="AK98" i="1" s="1"/>
  <c r="AG98" i="1"/>
  <c r="AI97" i="1"/>
  <c r="AH97" i="1"/>
  <c r="AG97" i="1"/>
  <c r="AF95" i="1"/>
  <c r="AC105" i="1"/>
  <c r="AB105" i="1"/>
  <c r="AA105" i="1"/>
  <c r="AB102" i="1"/>
  <c r="AA102" i="1"/>
  <c r="AC102" i="1" s="1"/>
  <c r="AB101" i="1"/>
  <c r="AA101" i="1"/>
  <c r="AC101" i="1" s="1"/>
  <c r="Z100" i="1"/>
  <c r="Y100" i="1"/>
  <c r="X100" i="1"/>
  <c r="Z99" i="1"/>
  <c r="Y99" i="1"/>
  <c r="X99" i="1"/>
  <c r="Z98" i="1"/>
  <c r="Y98" i="1"/>
  <c r="X98" i="1"/>
  <c r="Z97" i="1"/>
  <c r="Y97" i="1"/>
  <c r="X97" i="1"/>
  <c r="W95" i="1"/>
  <c r="AL15" i="1"/>
  <c r="AK15" i="1"/>
  <c r="AJ15" i="1"/>
  <c r="AK12" i="1"/>
  <c r="AJ12" i="1"/>
  <c r="AL12" i="1" s="1"/>
  <c r="AK11" i="1"/>
  <c r="AJ11" i="1"/>
  <c r="AL11" i="1" s="1"/>
  <c r="AI10" i="1"/>
  <c r="AH10" i="1"/>
  <c r="AG10" i="1"/>
  <c r="AI9" i="1"/>
  <c r="AH9" i="1"/>
  <c r="AG9" i="1"/>
  <c r="AI8" i="1"/>
  <c r="AH8" i="1"/>
  <c r="AG8" i="1"/>
  <c r="AI7" i="1"/>
  <c r="AH7" i="1"/>
  <c r="AG7" i="1"/>
  <c r="AF5" i="1"/>
  <c r="Y7" i="1"/>
  <c r="AC15" i="1"/>
  <c r="AB15" i="1"/>
  <c r="AA15" i="1"/>
  <c r="AB12" i="1"/>
  <c r="AA12" i="1"/>
  <c r="AC12" i="1" s="1"/>
  <c r="AB11" i="1"/>
  <c r="AA11" i="1"/>
  <c r="AC11" i="1" s="1"/>
  <c r="X8" i="1"/>
  <c r="Y8" i="1"/>
  <c r="Z8" i="1"/>
  <c r="X9" i="1"/>
  <c r="Y9" i="1"/>
  <c r="Z9" i="1"/>
  <c r="X10" i="1"/>
  <c r="Y10" i="1"/>
  <c r="Z10" i="1"/>
  <c r="Z7" i="1"/>
  <c r="X7" i="1"/>
  <c r="W5" i="1"/>
  <c r="AC82" i="1" l="1"/>
  <c r="AA82" i="1" s="1"/>
  <c r="AC24" i="1"/>
  <c r="AA24" i="1" s="1"/>
  <c r="AL97" i="1"/>
  <c r="AK97" i="1" s="1"/>
  <c r="AL82" i="1"/>
  <c r="AJ82" i="1" s="1"/>
  <c r="AL67" i="1"/>
  <c r="AC25" i="1"/>
  <c r="AB25" i="1" s="1"/>
  <c r="AC67" i="1"/>
  <c r="AB67" i="1" s="1"/>
  <c r="AL55" i="1"/>
  <c r="AK55" i="1" s="1"/>
  <c r="AC37" i="1"/>
  <c r="AA37" i="1" s="1"/>
  <c r="AL9" i="1"/>
  <c r="AJ9" i="1" s="1"/>
  <c r="AL99" i="1"/>
  <c r="AJ99" i="1" s="1"/>
  <c r="AC52" i="1"/>
  <c r="AB52" i="1" s="1"/>
  <c r="AL39" i="1"/>
  <c r="AK39" i="1" s="1"/>
  <c r="AJ78" i="1"/>
  <c r="K42" i="1" s="1"/>
  <c r="AC97" i="1"/>
  <c r="AA108" i="1" s="1"/>
  <c r="A58" i="1" s="1"/>
  <c r="AL84" i="1"/>
  <c r="AC68" i="1"/>
  <c r="AA68" i="1" s="1"/>
  <c r="AC53" i="1"/>
  <c r="AA53" i="1" s="1"/>
  <c r="AL24" i="1"/>
  <c r="AK24" i="1" s="1"/>
  <c r="AL85" i="1"/>
  <c r="AK85" i="1" s="1"/>
  <c r="AC54" i="1"/>
  <c r="AB54" i="1" s="1"/>
  <c r="AC22" i="1"/>
  <c r="AA22" i="1" s="1"/>
  <c r="AC69" i="1"/>
  <c r="AB69" i="1" s="1"/>
  <c r="AC9" i="1"/>
  <c r="AB9" i="1" s="1"/>
  <c r="AC85" i="1"/>
  <c r="AB85" i="1" s="1"/>
  <c r="AL54" i="1"/>
  <c r="AJ54" i="1" s="1"/>
  <c r="AL40" i="1"/>
  <c r="AJ40" i="1" s="1"/>
  <c r="AC93" i="1"/>
  <c r="AC99" i="1"/>
  <c r="AB99" i="1" s="1"/>
  <c r="AL100" i="1"/>
  <c r="AK100" i="1" s="1"/>
  <c r="AC84" i="1"/>
  <c r="AB84" i="1" s="1"/>
  <c r="AL53" i="1"/>
  <c r="AK53" i="1" s="1"/>
  <c r="AC48" i="1"/>
  <c r="AL38" i="1"/>
  <c r="AK38" i="1" s="1"/>
  <c r="AC7" i="1"/>
  <c r="AA7" i="1" s="1"/>
  <c r="AL83" i="1"/>
  <c r="AK83" i="1" s="1"/>
  <c r="AL37" i="1"/>
  <c r="AJ48" i="1" s="1"/>
  <c r="K26" i="1" s="1"/>
  <c r="AC40" i="1"/>
  <c r="AB40" i="1" s="1"/>
  <c r="AL22" i="1"/>
  <c r="AC100" i="1"/>
  <c r="AB100" i="1" s="1"/>
  <c r="AL68" i="1"/>
  <c r="AJ68" i="1" s="1"/>
  <c r="AC98" i="1"/>
  <c r="AB98" i="1" s="1"/>
  <c r="AL70" i="1"/>
  <c r="AJ70" i="1" s="1"/>
  <c r="AL52" i="1"/>
  <c r="AK52" i="1" s="1"/>
  <c r="AC38" i="1"/>
  <c r="AA38" i="1" s="1"/>
  <c r="AL23" i="1"/>
  <c r="AK23" i="1" s="1"/>
  <c r="AL25" i="1"/>
  <c r="AK25" i="1" s="1"/>
  <c r="AC23" i="1"/>
  <c r="AA23" i="1" s="1"/>
  <c r="AC83" i="1"/>
  <c r="AB83" i="1" s="1"/>
  <c r="AL69" i="1"/>
  <c r="AJ69" i="1" s="1"/>
  <c r="AC55" i="1"/>
  <c r="AB55" i="1" s="1"/>
  <c r="AA25" i="1"/>
  <c r="AJ24" i="1"/>
  <c r="AL48" i="1"/>
  <c r="AA39" i="1"/>
  <c r="AA70" i="1"/>
  <c r="AB70" i="1"/>
  <c r="AK70" i="1"/>
  <c r="AL78" i="1"/>
  <c r="AK67" i="1"/>
  <c r="AJ67" i="1"/>
  <c r="AA67" i="1"/>
  <c r="AJ84" i="1"/>
  <c r="AK84" i="1"/>
  <c r="AJ98" i="1"/>
  <c r="AA100" i="1"/>
  <c r="AL8" i="1"/>
  <c r="AJ8" i="1" s="1"/>
  <c r="AL7" i="1"/>
  <c r="AL10" i="1"/>
  <c r="AK10" i="1" s="1"/>
  <c r="AC10" i="1"/>
  <c r="AB10" i="1" s="1"/>
  <c r="AC8" i="1"/>
  <c r="AC78" i="1" l="1"/>
  <c r="AK54" i="1"/>
  <c r="AK82" i="1"/>
  <c r="AL108" i="1"/>
  <c r="AL93" i="1"/>
  <c r="AC63" i="1"/>
  <c r="AK9" i="1"/>
  <c r="AK99" i="1"/>
  <c r="AA85" i="1"/>
  <c r="AB53" i="1"/>
  <c r="AB24" i="1"/>
  <c r="AB82" i="1"/>
  <c r="AJ97" i="1"/>
  <c r="AJ108" i="1"/>
  <c r="K58" i="1" s="1"/>
  <c r="AB68" i="1"/>
  <c r="AJ55" i="1"/>
  <c r="AA69" i="1"/>
  <c r="AB37" i="1"/>
  <c r="AJ93" i="1"/>
  <c r="K50" i="1" s="1"/>
  <c r="AK40" i="1"/>
  <c r="AC108" i="1"/>
  <c r="AA52" i="1"/>
  <c r="AA83" i="1"/>
  <c r="AB23" i="1"/>
  <c r="AC18" i="1"/>
  <c r="AA97" i="1"/>
  <c r="AA55" i="1"/>
  <c r="AJ39" i="1"/>
  <c r="AA98" i="1"/>
  <c r="AA54" i="1"/>
  <c r="AC33" i="1"/>
  <c r="AB7" i="1"/>
  <c r="AB97" i="1"/>
  <c r="AB103" i="1" s="1"/>
  <c r="AB104" i="1" s="1"/>
  <c r="AA84" i="1"/>
  <c r="AJ52" i="1"/>
  <c r="AK8" i="1"/>
  <c r="AL63" i="1"/>
  <c r="AB22" i="1"/>
  <c r="AB28" i="1" s="1"/>
  <c r="AB29" i="1" s="1"/>
  <c r="AJ100" i="1"/>
  <c r="AJ83" i="1"/>
  <c r="AJ53" i="1"/>
  <c r="AK68" i="1"/>
  <c r="AK37" i="1"/>
  <c r="AB88" i="1"/>
  <c r="AB89" i="1" s="1"/>
  <c r="AA9" i="1"/>
  <c r="AB38" i="1"/>
  <c r="AB43" i="1" s="1"/>
  <c r="AB44" i="1" s="1"/>
  <c r="AA99" i="1"/>
  <c r="AJ85" i="1"/>
  <c r="AK69" i="1"/>
  <c r="AJ37" i="1"/>
  <c r="AL33" i="1"/>
  <c r="AK7" i="1"/>
  <c r="AK58" i="1"/>
  <c r="AK59" i="1" s="1"/>
  <c r="AJ23" i="1"/>
  <c r="AJ22" i="1"/>
  <c r="AJ38" i="1"/>
  <c r="AK22" i="1"/>
  <c r="AK28" i="1" s="1"/>
  <c r="AK29" i="1" s="1"/>
  <c r="AA40" i="1"/>
  <c r="AA43" i="1" s="1"/>
  <c r="AA44" i="1" s="1"/>
  <c r="AJ25" i="1"/>
  <c r="AA28" i="1"/>
  <c r="AA29" i="1" s="1"/>
  <c r="AB58" i="1"/>
  <c r="AB59" i="1" s="1"/>
  <c r="AB73" i="1"/>
  <c r="AB74" i="1" s="1"/>
  <c r="AA73" i="1"/>
  <c r="AA74" i="1" s="1"/>
  <c r="AJ73" i="1"/>
  <c r="AJ74" i="1" s="1"/>
  <c r="AK88" i="1"/>
  <c r="AK89" i="1" s="1"/>
  <c r="AK103" i="1"/>
  <c r="AK104" i="1" s="1"/>
  <c r="AJ10" i="1"/>
  <c r="AL18" i="1"/>
  <c r="AJ7" i="1"/>
  <c r="AA10" i="1"/>
  <c r="AB8" i="1"/>
  <c r="AA8" i="1"/>
  <c r="AK13" i="1" l="1"/>
  <c r="AK14" i="1" s="1"/>
  <c r="AA76" i="1"/>
  <c r="AA77" i="1" s="1"/>
  <c r="AA78" i="1" s="1"/>
  <c r="A42" i="1" s="1"/>
  <c r="AJ103" i="1"/>
  <c r="AJ104" i="1" s="1"/>
  <c r="AA31" i="1"/>
  <c r="AA32" i="1" s="1"/>
  <c r="AA33" i="1" s="1"/>
  <c r="A18" i="1" s="1"/>
  <c r="AK43" i="1"/>
  <c r="AK44" i="1" s="1"/>
  <c r="AA58" i="1"/>
  <c r="AA59" i="1" s="1"/>
  <c r="AA61" i="1" s="1"/>
  <c r="AA62" i="1" s="1"/>
  <c r="AA63" i="1" s="1"/>
  <c r="A34" i="1" s="1"/>
  <c r="AB13" i="1"/>
  <c r="AB14" i="1" s="1"/>
  <c r="AA46" i="1"/>
  <c r="AA47" i="1" s="1"/>
  <c r="AA48" i="1" s="1"/>
  <c r="A26" i="1" s="1"/>
  <c r="AJ43" i="1"/>
  <c r="AJ44" i="1" s="1"/>
  <c r="AJ46" i="1" s="1"/>
  <c r="AJ47" i="1" s="1"/>
  <c r="AK73" i="1"/>
  <c r="AK74" i="1" s="1"/>
  <c r="AJ76" i="1" s="1"/>
  <c r="AJ77" i="1" s="1"/>
  <c r="AA88" i="1"/>
  <c r="AA89" i="1" s="1"/>
  <c r="AA91" i="1"/>
  <c r="AA92" i="1" s="1"/>
  <c r="AA93" i="1" s="1"/>
  <c r="A50" i="1" s="1"/>
  <c r="AA103" i="1"/>
  <c r="AA104" i="1" s="1"/>
  <c r="AA106" i="1" s="1"/>
  <c r="AA107" i="1" s="1"/>
  <c r="AJ88" i="1"/>
  <c r="AJ89" i="1" s="1"/>
  <c r="AJ91" i="1" s="1"/>
  <c r="AJ92" i="1" s="1"/>
  <c r="AJ28" i="1"/>
  <c r="AJ29" i="1" s="1"/>
  <c r="AJ31" i="1" s="1"/>
  <c r="AJ32" i="1" s="1"/>
  <c r="AJ33" i="1" s="1"/>
  <c r="K18" i="1" s="1"/>
  <c r="AJ58" i="1"/>
  <c r="AJ59" i="1" s="1"/>
  <c r="AJ61" i="1" s="1"/>
  <c r="AJ62" i="1" s="1"/>
  <c r="AJ63" i="1" s="1"/>
  <c r="K34" i="1" s="1"/>
  <c r="AJ13" i="1"/>
  <c r="AJ14" i="1" s="1"/>
  <c r="AJ106" i="1"/>
  <c r="AJ107" i="1" s="1"/>
  <c r="AA13" i="1"/>
  <c r="AA14" i="1" s="1"/>
  <c r="AJ16" i="1" l="1"/>
  <c r="AJ17" i="1" s="1"/>
  <c r="AJ18" i="1" s="1"/>
  <c r="K10" i="1" s="1"/>
  <c r="AA16" i="1"/>
  <c r="AA17" i="1" s="1"/>
  <c r="AA18" i="1" s="1"/>
  <c r="A10" i="1" s="1"/>
</calcChain>
</file>

<file path=xl/sharedStrings.xml><?xml version="1.0" encoding="utf-8"?>
<sst xmlns="http://schemas.openxmlformats.org/spreadsheetml/2006/main" count="905" uniqueCount="57">
  <si>
    <t>厚さd
(mm)</t>
    <rPh sb="0" eb="1">
      <t>アツ</t>
    </rPh>
    <phoneticPr fontId="1"/>
  </si>
  <si>
    <t>熱橋面積比</t>
    <rPh sb="0" eb="2">
      <t>ネッキョウ</t>
    </rPh>
    <rPh sb="2" eb="5">
      <t>メンセキヒ</t>
    </rPh>
    <phoneticPr fontId="1"/>
  </si>
  <si>
    <t>表面熱抵抗</t>
    <rPh sb="0" eb="2">
      <t>ヒョウメン</t>
    </rPh>
    <rPh sb="2" eb="5">
      <t>ネツテイコウ</t>
    </rPh>
    <phoneticPr fontId="1"/>
  </si>
  <si>
    <t>一般</t>
    <rPh sb="0" eb="2">
      <t>イッパン</t>
    </rPh>
    <phoneticPr fontId="1"/>
  </si>
  <si>
    <t>熱橋</t>
    <rPh sb="0" eb="2">
      <t>ネッキョウ</t>
    </rPh>
    <phoneticPr fontId="1"/>
  </si>
  <si>
    <t>熱伝導率λ
(W/m・K)</t>
    <rPh sb="0" eb="4">
      <t>ネツデンドウリツ</t>
    </rPh>
    <phoneticPr fontId="1"/>
  </si>
  <si>
    <t>室内</t>
    <rPh sb="0" eb="2">
      <t>シツナイ</t>
    </rPh>
    <phoneticPr fontId="1"/>
  </si>
  <si>
    <t>室外</t>
    <rPh sb="0" eb="2">
      <t>シツガイ</t>
    </rPh>
    <phoneticPr fontId="1"/>
  </si>
  <si>
    <t>層構成</t>
    <rPh sb="0" eb="3">
      <t>ソウコウセイ</t>
    </rPh>
    <phoneticPr fontId="1"/>
  </si>
  <si>
    <t>材料有無</t>
    <rPh sb="0" eb="2">
      <t>ザイリョウ</t>
    </rPh>
    <rPh sb="2" eb="4">
      <t>ウム</t>
    </rPh>
    <phoneticPr fontId="1"/>
  </si>
  <si>
    <t>コンクリート</t>
    <phoneticPr fontId="1"/>
  </si>
  <si>
    <t>　</t>
  </si>
  <si>
    <t>断熱材</t>
    <rPh sb="0" eb="3">
      <t>ダンネツザイ</t>
    </rPh>
    <phoneticPr fontId="1"/>
  </si>
  <si>
    <t>部位U値</t>
    <rPh sb="0" eb="2">
      <t>ブイ</t>
    </rPh>
    <rPh sb="3" eb="4">
      <t>チ</t>
    </rPh>
    <phoneticPr fontId="1"/>
  </si>
  <si>
    <t>○</t>
  </si>
  <si>
    <t>※部位U値は小数点以下第4位を切上げ</t>
    <rPh sb="1" eb="3">
      <t>ブイ</t>
    </rPh>
    <rPh sb="4" eb="5">
      <t>チ</t>
    </rPh>
    <rPh sb="6" eb="11">
      <t>ショウスウテンイカ</t>
    </rPh>
    <rPh sb="11" eb="12">
      <t>ダイ</t>
    </rPh>
    <rPh sb="13" eb="14">
      <t>イ</t>
    </rPh>
    <rPh sb="15" eb="17">
      <t>キリアゲ</t>
    </rPh>
    <phoneticPr fontId="1"/>
  </si>
  <si>
    <t>熱橋木材</t>
    <rPh sb="0" eb="2">
      <t>ネッキョウ</t>
    </rPh>
    <rPh sb="2" eb="4">
      <t>モクザイ</t>
    </rPh>
    <phoneticPr fontId="1"/>
  </si>
  <si>
    <t>部位の熱貫流率U値計算シート（面積比率法）　－木造用－</t>
    <rPh sb="0" eb="2">
      <t>ブイ</t>
    </rPh>
    <rPh sb="3" eb="7">
      <t>ネツカンリュウリツ</t>
    </rPh>
    <rPh sb="8" eb="9">
      <t>チ</t>
    </rPh>
    <rPh sb="9" eb="11">
      <t>ケイサン</t>
    </rPh>
    <rPh sb="15" eb="17">
      <t>メンセキ</t>
    </rPh>
    <rPh sb="17" eb="19">
      <t>ヒリツ</t>
    </rPh>
    <rPh sb="19" eb="20">
      <t>ホウ</t>
    </rPh>
    <rPh sb="23" eb="25">
      <t>モクゾウ</t>
    </rPh>
    <rPh sb="25" eb="26">
      <t>ヨウ</t>
    </rPh>
    <phoneticPr fontId="1"/>
  </si>
  <si>
    <t/>
  </si>
  <si>
    <t>表面熱抵抗</t>
  </si>
  <si>
    <t>室内</t>
  </si>
  <si>
    <t>室外</t>
  </si>
  <si>
    <t>各層熱抵抗値Ｒ</t>
    <rPh sb="0" eb="2">
      <t>カクソウ</t>
    </rPh>
    <rPh sb="2" eb="6">
      <t>ネツテイコウチ</t>
    </rPh>
    <phoneticPr fontId="1"/>
  </si>
  <si>
    <t>熱抵抗値合計　ΣＲ</t>
    <rPh sb="0" eb="4">
      <t>ネツテイコウチ</t>
    </rPh>
    <rPh sb="4" eb="6">
      <t>ゴウケイ</t>
    </rPh>
    <phoneticPr fontId="1"/>
  </si>
  <si>
    <t>熱橋面積比</t>
    <rPh sb="0" eb="5">
      <t>ネッキョウメンセキヒ</t>
    </rPh>
    <phoneticPr fontId="1"/>
  </si>
  <si>
    <t>備考</t>
    <rPh sb="0" eb="2">
      <t>ビコウ</t>
    </rPh>
    <phoneticPr fontId="1"/>
  </si>
  <si>
    <t>層構成</t>
    <rPh sb="0" eb="3">
      <t>ソウコウセイ</t>
    </rPh>
    <phoneticPr fontId="1"/>
  </si>
  <si>
    <t>熱伝導率</t>
    <rPh sb="0" eb="4">
      <t>ネツデンドウリツ</t>
    </rPh>
    <phoneticPr fontId="1"/>
  </si>
  <si>
    <t>厚さ</t>
    <rPh sb="0" eb="1">
      <t>アツ</t>
    </rPh>
    <phoneticPr fontId="1"/>
  </si>
  <si>
    <t>熱伝導率と厚さを両方入力しているか</t>
    <rPh sb="0" eb="4">
      <t>ネツデンドウリツ</t>
    </rPh>
    <rPh sb="5" eb="6">
      <t>アツ</t>
    </rPh>
    <rPh sb="8" eb="10">
      <t>リョウホウ</t>
    </rPh>
    <rPh sb="10" eb="12">
      <t>ニュウリョク</t>
    </rPh>
    <phoneticPr fontId="1"/>
  </si>
  <si>
    <t>表面熱抵抗（室内）を入力しているか</t>
    <rPh sb="0" eb="5">
      <t>ヒョウメンネツテイコウ</t>
    </rPh>
    <rPh sb="6" eb="8">
      <t>シツナイ</t>
    </rPh>
    <rPh sb="10" eb="12">
      <t>ニュウリョク</t>
    </rPh>
    <phoneticPr fontId="1"/>
  </si>
  <si>
    <t>表面熱抵抗（室外）を入力しているか</t>
    <rPh sb="0" eb="5">
      <t>ヒョウメンネツテイコウ</t>
    </rPh>
    <rPh sb="6" eb="8">
      <t>シツガイ</t>
    </rPh>
    <rPh sb="10" eb="12">
      <t>ニュウリョク</t>
    </rPh>
    <phoneticPr fontId="1"/>
  </si>
  <si>
    <t>熱橋面積比の合計が「1」か</t>
    <rPh sb="0" eb="5">
      <t>ネッキョウメンセキヒ</t>
    </rPh>
    <rPh sb="6" eb="8">
      <t>ゴウケイ</t>
    </rPh>
    <phoneticPr fontId="1"/>
  </si>
  <si>
    <t>表示</t>
    <rPh sb="0" eb="2">
      <t>ヒョウジ</t>
    </rPh>
    <phoneticPr fontId="1"/>
  </si>
  <si>
    <t>判定</t>
    <rPh sb="0" eb="2">
      <t>ハンテイ</t>
    </rPh>
    <phoneticPr fontId="1"/>
  </si>
  <si>
    <t>按分後熱貫流率Ｕ</t>
    <rPh sb="0" eb="3">
      <t>アンブンゴ</t>
    </rPh>
    <rPh sb="3" eb="7">
      <t>ネツカンリュウリツ</t>
    </rPh>
    <phoneticPr fontId="1"/>
  </si>
  <si>
    <t>熱貫流率Ｕ　（＝1/ΣＲ）</t>
    <rPh sb="0" eb="4">
      <t>ネツカンリュウリツ</t>
    </rPh>
    <phoneticPr fontId="1"/>
  </si>
  <si>
    <t>按分後熱貫流率Ｕ（小数点以下第4位切上）</t>
    <rPh sb="0" eb="2">
      <t>アンブン</t>
    </rPh>
    <rPh sb="2" eb="3">
      <t>ゴ</t>
    </rPh>
    <rPh sb="3" eb="4">
      <t>ネツ</t>
    </rPh>
    <rPh sb="4" eb="6">
      <t>カンリュウ</t>
    </rPh>
    <rPh sb="6" eb="7">
      <t>リツ</t>
    </rPh>
    <rPh sb="9" eb="12">
      <t>ショウスウテン</t>
    </rPh>
    <rPh sb="12" eb="14">
      <t>イカ</t>
    </rPh>
    <rPh sb="14" eb="15">
      <t>ダイ</t>
    </rPh>
    <rPh sb="16" eb="17">
      <t>イ</t>
    </rPh>
    <rPh sb="17" eb="19">
      <t>キリアゲ</t>
    </rPh>
    <phoneticPr fontId="1"/>
  </si>
  <si>
    <t>断熱材,表面熱抵抗,熱橋面積比を入力しているか</t>
    <rPh sb="0" eb="3">
      <t>ダンネツザイ</t>
    </rPh>
    <rPh sb="4" eb="6">
      <t>ヒョウメン</t>
    </rPh>
    <rPh sb="6" eb="9">
      <t>ネツテイコウ</t>
    </rPh>
    <rPh sb="10" eb="15">
      <t>ネッキョウメンセキヒ</t>
    </rPh>
    <rPh sb="16" eb="18">
      <t>ニュウリョク</t>
    </rPh>
    <phoneticPr fontId="1"/>
  </si>
  <si>
    <t>計算表</t>
    <rPh sb="0" eb="2">
      <t>ケイサン</t>
    </rPh>
    <rPh sb="2" eb="3">
      <t>ヒョウ</t>
    </rPh>
    <phoneticPr fontId="1"/>
  </si>
  <si>
    <t>熱橋面積比・表面熱抵抗・建材等熱物性値の値（参考）</t>
    <rPh sb="0" eb="5">
      <t>ネッキョウメンセキヒ</t>
    </rPh>
    <rPh sb="6" eb="11">
      <t>ヒョウメンネツテイコウ</t>
    </rPh>
    <rPh sb="12" eb="14">
      <t>ケンザイ</t>
    </rPh>
    <rPh sb="14" eb="15">
      <t>トウ</t>
    </rPh>
    <rPh sb="15" eb="19">
      <t>ネツブッセイチ</t>
    </rPh>
    <rPh sb="20" eb="21">
      <t>アタイ</t>
    </rPh>
    <rPh sb="22" eb="24">
      <t>サンコウ</t>
    </rPh>
    <phoneticPr fontId="1"/>
  </si>
  <si>
    <t>合板</t>
    <rPh sb="0" eb="2">
      <t>ゴウハン</t>
    </rPh>
    <phoneticPr fontId="1"/>
  </si>
  <si>
    <t>国立研究開発法人建築研究所「平成28年省エネルギー基準に準拠したエネルギー消費性能の評価に関する技術情報」第三章 第三節 熱貫流率及び線熱貫流率 Ver.18（2022.04）より抜粋しています。使用頻度の高い情報には印をつけています。</t>
    <rPh sb="90" eb="92">
      <t>バッスイ</t>
    </rPh>
    <rPh sb="98" eb="102">
      <t>シヨウヒンド</t>
    </rPh>
    <rPh sb="103" eb="104">
      <t>タカ</t>
    </rPh>
    <rPh sb="105" eb="107">
      <t>ジョウホウ</t>
    </rPh>
    <rPh sb="109" eb="110">
      <t>シルシ</t>
    </rPh>
    <phoneticPr fontId="1"/>
  </si>
  <si>
    <t>計算シート部分から入力値を取得し、計算・判定を行い、計算シート「部位U値」に反映させています。</t>
    <rPh sb="0" eb="2">
      <t>ケイサン</t>
    </rPh>
    <rPh sb="5" eb="7">
      <t>ブブン</t>
    </rPh>
    <rPh sb="9" eb="12">
      <t>ニュウリョクチ</t>
    </rPh>
    <rPh sb="13" eb="15">
      <t>シュトク</t>
    </rPh>
    <rPh sb="17" eb="19">
      <t>ケイサン</t>
    </rPh>
    <rPh sb="20" eb="22">
      <t>ハンテイ</t>
    </rPh>
    <rPh sb="23" eb="24">
      <t>オコナ</t>
    </rPh>
    <rPh sb="26" eb="28">
      <t>ケイサン</t>
    </rPh>
    <rPh sb="32" eb="34">
      <t>ブイ</t>
    </rPh>
    <rPh sb="35" eb="36">
      <t>チ</t>
    </rPh>
    <rPh sb="38" eb="40">
      <t>ハンエイ</t>
    </rPh>
    <phoneticPr fontId="1"/>
  </si>
  <si>
    <t>（2022.6.1版）</t>
    <rPh sb="9" eb="10">
      <t>バン</t>
    </rPh>
    <phoneticPr fontId="1"/>
  </si>
  <si>
    <r>
      <t xml:space="preserve">本計算シートは国立研究開発法人建築研究所「平成28年省エネルギー基準に準拠したエネルギー消費性能の評価に関する技術情報」第三章 第三節 熱貫流率及び線熱貫流率 </t>
    </r>
    <r>
      <rPr>
        <sz val="7"/>
        <color rgb="FFFF0000"/>
        <rFont val="HG丸ｺﾞｼｯｸM-PRO"/>
        <family val="3"/>
        <charset val="128"/>
      </rPr>
      <t>Ver.18(2022.04)</t>
    </r>
    <r>
      <rPr>
        <sz val="7"/>
        <color theme="1"/>
        <rFont val="HG丸ｺﾞｼｯｸM-PRO"/>
        <family val="3"/>
        <charset val="128"/>
      </rPr>
      <t>に基づく計算書です。OS・Excelのバージョンや数式等を確認の上、利用者の自己責任において使用することができます。なお、色付きセル以外は保護により編集を行うことができません。（部位名称は編集可能）※技術情報のバージョン更新に伴い使用できなくなる場合があります。</t>
    </r>
    <rPh sb="0" eb="1">
      <t>ホン</t>
    </rPh>
    <rPh sb="1" eb="3">
      <t>ケイサン</t>
    </rPh>
    <rPh sb="15" eb="20">
      <t>ケンチクケンキュウジョ</t>
    </rPh>
    <rPh sb="21" eb="23">
      <t>ヘイセイ</t>
    </rPh>
    <rPh sb="25" eb="26">
      <t>ネン</t>
    </rPh>
    <rPh sb="26" eb="27">
      <t>ショウ</t>
    </rPh>
    <rPh sb="32" eb="34">
      <t>キジュン</t>
    </rPh>
    <rPh sb="35" eb="37">
      <t>ジュンキョ</t>
    </rPh>
    <rPh sb="44" eb="46">
      <t>ショウヒ</t>
    </rPh>
    <rPh sb="46" eb="48">
      <t>セイノウ</t>
    </rPh>
    <rPh sb="49" eb="51">
      <t>ヒョウカ</t>
    </rPh>
    <rPh sb="52" eb="53">
      <t>カン</t>
    </rPh>
    <rPh sb="55" eb="57">
      <t>ギジュツ</t>
    </rPh>
    <rPh sb="57" eb="59">
      <t>ジョウホウ</t>
    </rPh>
    <rPh sb="60" eb="63">
      <t>ダイサンショウ</t>
    </rPh>
    <rPh sb="96" eb="97">
      <t>モト</t>
    </rPh>
    <rPh sb="99" eb="102">
      <t>ケイサンショ</t>
    </rPh>
    <rPh sb="156" eb="158">
      <t>イロツ</t>
    </rPh>
    <rPh sb="161" eb="163">
      <t>イガイ</t>
    </rPh>
    <rPh sb="164" eb="166">
      <t>ホゴ</t>
    </rPh>
    <rPh sb="169" eb="171">
      <t>ヘンシュウ</t>
    </rPh>
    <rPh sb="172" eb="173">
      <t>オコナ</t>
    </rPh>
    <rPh sb="184" eb="186">
      <t>ブイ</t>
    </rPh>
    <rPh sb="186" eb="188">
      <t>メイショウ</t>
    </rPh>
    <rPh sb="189" eb="191">
      <t>ヘンシュウ</t>
    </rPh>
    <rPh sb="191" eb="193">
      <t>カノウ</t>
    </rPh>
    <rPh sb="195" eb="199">
      <t>ギジュツジョウホウ</t>
    </rPh>
    <rPh sb="205" eb="207">
      <t>コウシン</t>
    </rPh>
    <rPh sb="208" eb="209">
      <t>トモナ</t>
    </rPh>
    <rPh sb="210" eb="212">
      <t>シヨウ</t>
    </rPh>
    <rPh sb="218" eb="220">
      <t>バアイ</t>
    </rPh>
    <phoneticPr fontId="1"/>
  </si>
  <si>
    <t>屋根</t>
    <rPh sb="0" eb="2">
      <t>ヤネ</t>
    </rPh>
    <phoneticPr fontId="1"/>
  </si>
  <si>
    <t>天井</t>
    <rPh sb="0" eb="2">
      <t>テンジョウ</t>
    </rPh>
    <phoneticPr fontId="1"/>
  </si>
  <si>
    <t>外壁</t>
    <rPh sb="0" eb="2">
      <t>ガイヘキ</t>
    </rPh>
    <phoneticPr fontId="1"/>
  </si>
  <si>
    <t>一般部の床</t>
    <rPh sb="0" eb="3">
      <t>イッパンブ</t>
    </rPh>
    <rPh sb="4" eb="5">
      <t>ユカ</t>
    </rPh>
    <phoneticPr fontId="1"/>
  </si>
  <si>
    <t>外気床</t>
    <rPh sb="0" eb="3">
      <t>ガイキユカ</t>
    </rPh>
    <phoneticPr fontId="1"/>
  </si>
  <si>
    <t>玄関等の基礎壁</t>
    <phoneticPr fontId="1"/>
  </si>
  <si>
    <t>浴室の基礎壁</t>
    <phoneticPr fontId="1"/>
  </si>
  <si>
    <t>その他の基礎壁</t>
    <phoneticPr fontId="1"/>
  </si>
  <si>
    <t>玄関等の基礎壁</t>
    <rPh sb="0" eb="3">
      <t>ゲンカントウ</t>
    </rPh>
    <rPh sb="4" eb="7">
      <t>キソカベ</t>
    </rPh>
    <phoneticPr fontId="1"/>
  </si>
  <si>
    <t>浴室の基礎壁</t>
    <rPh sb="0" eb="2">
      <t>ヨクシツ</t>
    </rPh>
    <rPh sb="3" eb="6">
      <t>キソカベ</t>
    </rPh>
    <phoneticPr fontId="1"/>
  </si>
  <si>
    <t>その他の基礎壁</t>
    <rPh sb="2" eb="3">
      <t>タ</t>
    </rPh>
    <rPh sb="4" eb="7">
      <t>キソカベ</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</si>
</sst>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游ゴシック"/>
      <family val="2"/>
      <charset val="128"/>
      <scheme val="minor"/>
    </font>
    <font>
      <sz val="6"/>
      <name val="游ゴシック"/>
      <family val="2"/>
      <charset val="128"/>
      <scheme val="minor"/>
    </font>
    <font>
      <b/>
      <sz val="12"/>
      <color theme="1"/>
      <name val="HG丸ｺﾞｼｯｸM-PRO"/>
      <family val="3"/>
      <charset val="128"/>
    </font>
    <font>
      <sz val="8"/>
      <color theme="1"/>
      <name val="HG丸ｺﾞｼｯｸM-PRO"/>
      <family val="3"/>
      <charset val="128"/>
    </font>
    <font>
      <sz val="7"/>
      <color theme="1"/>
      <name val="HG丸ｺﾞｼｯｸM-PRO"/>
      <family val="3"/>
      <charset val="128"/>
    </font>
    <font>
      <sz val="8"/>
      <color theme="1"/>
      <name val="Tahoma"/>
      <family val="2"/>
    </font>
    <font>
      <sz val="10"/>
      <color theme="1"/>
      <name val="Tahoma"/>
      <family val="2"/>
    </font>
    <font>
      <b/>
      <sz val="10"/>
      <name val="HG丸ｺﾞｼｯｸM-PRO"/>
      <family val="3"/>
      <charset val="128"/>
    </font>
    <font>
      <sz val="7"/>
      <color rgb="FFFF0000"/>
      <name val="HG丸ｺﾞｼｯｸM-PRO"/>
      <family val="3"/>
      <charset val="128"/>
    </font>
    <font>
      <b/>
      <sz val="11"/>
      <color theme="1"/>
      <name val="HG丸ｺﾞｼｯｸM-PRO"/>
      <family val="3"/>
      <charset val="128"/>
    </font>
  </fonts>
  <fills count="6">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ABE3"/>
        <bgColor indexed="64"/>
      </patternFill>
    </fill>
    <fill>
      <patternFill patternType="solid">
        <fgColor rgb="FFA7EEFF"/>
        <bgColor indexed="64"/>
      </patternFill>
    </fill>
  </fills>
  <borders count="24">
    <border>
      <left/>
      <right/>
      <top/>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hair">
        <color indexed="64"/>
      </top>
      <bottom/>
      <diagonal/>
    </border>
    <border>
      <left/>
      <right style="thin">
        <color indexed="64"/>
      </right>
      <top style="hair">
        <color indexed="64"/>
      </top>
      <bottom/>
      <diagonal/>
    </border>
    <border>
      <left/>
      <right style="thin">
        <color indexed="64"/>
      </right>
      <top/>
      <bottom style="thin">
        <color indexed="64"/>
      </bottom>
      <diagonal/>
    </border>
    <border>
      <left style="thin">
        <color indexed="64"/>
      </left>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1">
    <xf numFmtId="0" fontId="0" fillId="0" borderId="0">
      <alignment vertical="center"/>
    </xf>
  </cellStyleXfs>
  <cellXfs count="86">
    <xf numFmtId="0" fontId="0" fillId="0" borderId="0" xfId="0">
      <alignment vertical="center"/>
    </xf>
    <xf numFmtId="0" fontId="3" fillId="0" borderId="0" xfId="0" applyFont="1" applyAlignment="1">
      <alignment horizontal="center" vertical="center"/>
    </xf>
    <xf numFmtId="0" fontId="4" fillId="2" borderId="6" xfId="0" applyFont="1" applyFill="1" applyBorder="1" applyAlignment="1">
      <alignment horizontal="center" vertical="center"/>
    </xf>
    <xf numFmtId="0" fontId="3" fillId="3" borderId="9" xfId="0" applyFont="1" applyFill="1" applyBorder="1" applyAlignment="1">
      <alignment horizontal="center" vertical="center"/>
    </xf>
    <xf numFmtId="0" fontId="3" fillId="3" borderId="1"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8"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9" xfId="0" applyFont="1" applyFill="1" applyBorder="1" applyAlignment="1">
      <alignment horizontal="center" vertical="center"/>
    </xf>
    <xf numFmtId="0" fontId="5" fillId="3" borderId="1" xfId="0" applyFont="1" applyFill="1" applyBorder="1" applyAlignment="1">
      <alignment horizontal="center" vertical="center"/>
    </xf>
    <xf numFmtId="0" fontId="5" fillId="3" borderId="8" xfId="0" applyFont="1" applyFill="1" applyBorder="1" applyAlignment="1">
      <alignment horizontal="center" vertical="center"/>
    </xf>
    <xf numFmtId="0" fontId="3" fillId="0" borderId="0" xfId="0" applyFont="1" applyAlignment="1">
      <alignment horizontal="center" vertical="center"/>
    </xf>
    <xf numFmtId="0" fontId="3" fillId="2" borderId="5" xfId="0" applyFont="1" applyFill="1" applyBorder="1" applyAlignment="1">
      <alignment horizontal="left" vertical="center" shrinkToFit="1"/>
    </xf>
    <xf numFmtId="0" fontId="3" fillId="3" borderId="5" xfId="0" applyFont="1" applyFill="1" applyBorder="1" applyAlignment="1">
      <alignment horizontal="left" vertical="center" shrinkToFit="1"/>
    </xf>
    <xf numFmtId="0" fontId="3" fillId="3" borderId="7" xfId="0" applyFont="1" applyFill="1" applyBorder="1" applyAlignment="1">
      <alignment horizontal="left" vertical="center" shrinkToFit="1"/>
    </xf>
    <xf numFmtId="0" fontId="4" fillId="2" borderId="5" xfId="0" applyFont="1" applyFill="1" applyBorder="1" applyAlignment="1">
      <alignment horizontal="center" vertical="center"/>
    </xf>
    <xf numFmtId="0" fontId="4" fillId="2" borderId="1" xfId="0" applyFont="1" applyFill="1" applyBorder="1" applyAlignment="1">
      <alignment horizontal="center" vertical="center"/>
    </xf>
    <xf numFmtId="0" fontId="3" fillId="0" borderId="22" xfId="0" applyFont="1" applyBorder="1" applyAlignment="1">
      <alignment horizontal="center" vertical="center"/>
    </xf>
    <xf numFmtId="0" fontId="3" fillId="0" borderId="22" xfId="0" applyFont="1" applyBorder="1" applyAlignment="1">
      <alignment horizontal="left" vertical="center"/>
    </xf>
    <xf numFmtId="0" fontId="9" fillId="0" borderId="11" xfId="0" applyFont="1" applyBorder="1" applyAlignment="1">
      <alignment vertical="center" wrapText="1"/>
    </xf>
    <xf numFmtId="0" fontId="5" fillId="3" borderId="7" xfId="0" applyFont="1" applyFill="1" applyBorder="1" applyAlignment="1" applyProtection="1">
      <alignment horizontal="center" vertical="center"/>
      <protection locked="0"/>
    </xf>
    <xf numFmtId="0" fontId="5" fillId="3" borderId="9" xfId="0" applyFont="1" applyFill="1" applyBorder="1" applyAlignment="1" applyProtection="1">
      <alignment horizontal="center" vertical="center"/>
      <protection locked="0"/>
    </xf>
    <xf numFmtId="0" fontId="3" fillId="3" borderId="5" xfId="0" applyFont="1" applyFill="1" applyBorder="1" applyAlignment="1" applyProtection="1">
      <alignment horizontal="left" vertical="center" shrinkToFit="1"/>
      <protection locked="0"/>
    </xf>
    <xf numFmtId="0" fontId="3" fillId="3" borderId="7" xfId="0" applyFont="1" applyFill="1" applyBorder="1" applyAlignment="1" applyProtection="1">
      <alignment horizontal="left" vertical="center" shrinkToFit="1"/>
      <protection locked="0"/>
    </xf>
    <xf numFmtId="0" fontId="5" fillId="3" borderId="1" xfId="0" applyFont="1" applyFill="1" applyBorder="1" applyAlignment="1" applyProtection="1">
      <alignment horizontal="center" vertical="center"/>
      <protection locked="0"/>
    </xf>
    <xf numFmtId="0" fontId="3" fillId="3" borderId="1" xfId="0" applyFont="1" applyFill="1" applyBorder="1" applyAlignment="1" applyProtection="1">
      <alignment horizontal="center" vertical="center"/>
      <protection locked="0"/>
    </xf>
    <xf numFmtId="0" fontId="3" fillId="3" borderId="6" xfId="0" applyFont="1" applyFill="1" applyBorder="1" applyAlignment="1" applyProtection="1">
      <alignment horizontal="center" vertical="center"/>
      <protection locked="0"/>
    </xf>
    <xf numFmtId="0" fontId="4" fillId="0" borderId="0" xfId="0" applyFont="1" applyAlignment="1">
      <alignment horizontal="left" vertical="top" wrapText="1"/>
    </xf>
    <xf numFmtId="0" fontId="3" fillId="0" borderId="0" xfId="0" applyFont="1" applyAlignment="1">
      <alignment horizontal="center" vertical="center" shrinkToFit="1"/>
    </xf>
    <xf numFmtId="0" fontId="4" fillId="2" borderId="5" xfId="0" applyFont="1" applyFill="1" applyBorder="1" applyAlignment="1">
      <alignment horizontal="center" vertical="center" shrinkToFit="1"/>
    </xf>
    <xf numFmtId="0" fontId="4" fillId="2" borderId="6"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5" fillId="3" borderId="7" xfId="0" applyFont="1" applyFill="1" applyBorder="1" applyAlignment="1" applyProtection="1">
      <alignment horizontal="center" vertical="center" shrinkToFit="1"/>
      <protection locked="0"/>
    </xf>
    <xf numFmtId="0" fontId="5" fillId="3" borderId="9" xfId="0" applyFont="1" applyFill="1" applyBorder="1" applyAlignment="1" applyProtection="1">
      <alignment horizontal="center" vertical="center" shrinkToFit="1"/>
      <protection locked="0"/>
    </xf>
    <xf numFmtId="0" fontId="5" fillId="3" borderId="1" xfId="0" applyFont="1" applyFill="1" applyBorder="1" applyAlignment="1" applyProtection="1">
      <alignment horizontal="center" vertical="center" shrinkToFit="1"/>
      <protection locked="0"/>
    </xf>
    <xf numFmtId="0" fontId="3" fillId="3" borderId="1" xfId="0" applyFont="1" applyFill="1" applyBorder="1" applyAlignment="1" applyProtection="1">
      <alignment horizontal="center" vertical="center" shrinkToFit="1"/>
      <protection locked="0"/>
    </xf>
    <xf numFmtId="0" fontId="3" fillId="3" borderId="6" xfId="0" applyFont="1" applyFill="1" applyBorder="1" applyAlignment="1" applyProtection="1">
      <alignment horizontal="center" vertical="center" shrinkToFit="1"/>
      <protection locked="0"/>
    </xf>
    <xf numFmtId="0" fontId="5" fillId="3" borderId="8" xfId="0" applyFont="1" applyFill="1" applyBorder="1" applyAlignment="1" applyProtection="1">
      <alignment horizontal="center" vertical="center" shrinkToFit="1"/>
      <protection locked="0"/>
    </xf>
    <xf numFmtId="0" fontId="3" fillId="3" borderId="8" xfId="0" applyFont="1" applyFill="1" applyBorder="1" applyAlignment="1" applyProtection="1">
      <alignment horizontal="center" vertical="center" shrinkToFit="1"/>
      <protection locked="0"/>
    </xf>
    <xf numFmtId="0" fontId="3" fillId="3" borderId="9" xfId="0" applyFont="1" applyFill="1" applyBorder="1" applyAlignment="1" applyProtection="1">
      <alignment horizontal="center" vertical="center" shrinkToFit="1"/>
      <protection locked="0"/>
    </xf>
    <xf numFmtId="0" fontId="7" fillId="4" borderId="19" xfId="0" applyFont="1" applyFill="1" applyBorder="1" applyAlignment="1" applyProtection="1">
      <alignment horizontal="left" vertical="center" shrinkToFit="1"/>
      <protection locked="0"/>
    </xf>
    <xf numFmtId="0" fontId="7" fillId="4" borderId="20" xfId="0" applyFont="1" applyFill="1" applyBorder="1" applyAlignment="1" applyProtection="1">
      <alignment horizontal="left" vertical="center" shrinkToFit="1"/>
      <protection locked="0"/>
    </xf>
    <xf numFmtId="0" fontId="7" fillId="4" borderId="21" xfId="0" applyFont="1" applyFill="1" applyBorder="1" applyAlignment="1" applyProtection="1">
      <alignment horizontal="left" vertical="center" shrinkToFit="1"/>
      <protection locked="0"/>
    </xf>
    <xf numFmtId="0" fontId="7" fillId="5" borderId="19" xfId="0" applyFont="1" applyFill="1" applyBorder="1" applyAlignment="1" applyProtection="1">
      <alignment horizontal="left" vertical="center" shrinkToFit="1"/>
      <protection locked="0"/>
    </xf>
    <xf numFmtId="0" fontId="7" fillId="5" borderId="20" xfId="0" applyFont="1" applyFill="1" applyBorder="1" applyAlignment="1" applyProtection="1">
      <alignment horizontal="left" vertical="center" shrinkToFit="1"/>
      <protection locked="0"/>
    </xf>
    <xf numFmtId="0" fontId="7" fillId="5" borderId="21" xfId="0" applyFont="1" applyFill="1" applyBorder="1" applyAlignment="1" applyProtection="1">
      <alignment horizontal="left" vertical="center" shrinkToFit="1"/>
      <protection locked="0"/>
    </xf>
    <xf numFmtId="0" fontId="4" fillId="0" borderId="0" xfId="0" applyFont="1" applyAlignment="1">
      <alignment horizontal="right" vertical="center"/>
    </xf>
    <xf numFmtId="0" fontId="6" fillId="2" borderId="15" xfId="0" applyFont="1" applyFill="1" applyBorder="1" applyAlignment="1">
      <alignment horizontal="center" vertical="center" shrinkToFit="1"/>
    </xf>
    <xf numFmtId="0" fontId="6" fillId="2" borderId="12" xfId="0" applyFont="1" applyFill="1" applyBorder="1" applyAlignment="1">
      <alignment horizontal="center" vertical="center" shrinkToFit="1"/>
    </xf>
    <xf numFmtId="0" fontId="6" fillId="2" borderId="13" xfId="0" applyFont="1" applyFill="1" applyBorder="1" applyAlignment="1">
      <alignment horizontal="center" vertical="center" shrinkToFit="1"/>
    </xf>
    <xf numFmtId="0" fontId="6" fillId="2" borderId="10" xfId="0" applyFont="1" applyFill="1" applyBorder="1" applyAlignment="1">
      <alignment horizontal="center" vertical="center" shrinkToFit="1"/>
    </xf>
    <xf numFmtId="0" fontId="6" fillId="2" borderId="11" xfId="0" applyFont="1" applyFill="1" applyBorder="1" applyAlignment="1">
      <alignment horizontal="center" vertical="center" shrinkToFit="1"/>
    </xf>
    <xf numFmtId="0" fontId="6" fillId="2" borderId="14"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4" fillId="2" borderId="4" xfId="0" applyFont="1" applyFill="1" applyBorder="1" applyAlignment="1">
      <alignment horizontal="center" vertical="center" shrinkToFit="1"/>
    </xf>
    <xf numFmtId="0" fontId="4" fillId="2" borderId="5" xfId="0" applyFont="1" applyFill="1" applyBorder="1" applyAlignment="1">
      <alignment horizontal="center" vertical="center" shrinkToFit="1"/>
    </xf>
    <xf numFmtId="0" fontId="4" fillId="2" borderId="3"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3" xfId="0" applyFont="1" applyFill="1" applyBorder="1" applyAlignment="1">
      <alignment horizontal="center" vertical="center" shrinkToFit="1"/>
    </xf>
    <xf numFmtId="0" fontId="3" fillId="0" borderId="16" xfId="0" applyFont="1" applyBorder="1" applyAlignment="1">
      <alignment horizontal="center" vertical="center" shrinkToFit="1"/>
    </xf>
    <xf numFmtId="0" fontId="3" fillId="0" borderId="17" xfId="0" applyFont="1" applyBorder="1" applyAlignment="1">
      <alignment horizontal="center" vertical="center" shrinkToFit="1"/>
    </xf>
    <xf numFmtId="0" fontId="3" fillId="0" borderId="18" xfId="0" applyFont="1" applyBorder="1" applyAlignment="1">
      <alignment horizontal="center" vertical="center" shrinkToFit="1"/>
    </xf>
    <xf numFmtId="0" fontId="4" fillId="0" borderId="0" xfId="0" applyFont="1" applyAlignment="1">
      <alignment horizontal="left" vertical="top" wrapText="1"/>
    </xf>
    <xf numFmtId="0" fontId="3" fillId="0" borderId="0" xfId="0" applyFont="1" applyBorder="1" applyAlignment="1">
      <alignment horizontal="right" vertical="center"/>
    </xf>
    <xf numFmtId="0" fontId="2" fillId="0" borderId="0" xfId="0" applyFont="1" applyAlignment="1">
      <alignment horizontal="center" vertical="center"/>
    </xf>
    <xf numFmtId="0" fontId="3" fillId="0" borderId="22" xfId="0" applyFont="1" applyBorder="1" applyAlignment="1">
      <alignment horizontal="left" vertical="center"/>
    </xf>
    <xf numFmtId="0" fontId="3" fillId="0" borderId="22" xfId="0" applyFont="1" applyBorder="1" applyAlignment="1">
      <alignment horizontal="center" vertical="center"/>
    </xf>
    <xf numFmtId="0" fontId="3" fillId="0" borderId="22" xfId="0" applyFont="1" applyBorder="1" applyAlignment="1">
      <alignment horizontal="center" vertical="center" textRotation="90"/>
    </xf>
    <xf numFmtId="0" fontId="9" fillId="0" borderId="11" xfId="0" applyFont="1" applyBorder="1" applyAlignment="1">
      <alignment horizontal="left" vertical="center"/>
    </xf>
    <xf numFmtId="0" fontId="4" fillId="0" borderId="23" xfId="0" applyFont="1" applyBorder="1" applyAlignment="1">
      <alignment horizontal="left" vertical="top" wrapText="1"/>
    </xf>
    <xf numFmtId="0" fontId="4" fillId="0" borderId="23" xfId="0" applyFont="1" applyBorder="1" applyAlignment="1">
      <alignment horizontal="left" vertical="top"/>
    </xf>
    <xf numFmtId="0" fontId="4" fillId="0" borderId="0" xfId="0" applyFont="1" applyAlignment="1">
      <alignment horizontal="left"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7" fillId="4" borderId="19" xfId="0" applyFont="1" applyFill="1" applyBorder="1" applyAlignment="1">
      <alignment horizontal="left" vertical="center"/>
    </xf>
    <xf numFmtId="0" fontId="7" fillId="4" borderId="20" xfId="0" applyFont="1" applyFill="1" applyBorder="1" applyAlignment="1">
      <alignment horizontal="left" vertical="center"/>
    </xf>
    <xf numFmtId="0" fontId="7" fillId="4" borderId="21" xfId="0" applyFont="1" applyFill="1" applyBorder="1" applyAlignment="1">
      <alignment horizontal="left" vertical="center"/>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3" xfId="0" applyFont="1" applyFill="1" applyBorder="1" applyAlignment="1">
      <alignment horizontal="center" vertical="center"/>
    </xf>
    <xf numFmtId="0" fontId="7" fillId="5" borderId="19" xfId="0" applyFont="1" applyFill="1" applyBorder="1" applyAlignment="1">
      <alignment horizontal="left" vertical="center"/>
    </xf>
    <xf numFmtId="0" fontId="7" fillId="5" borderId="20" xfId="0" applyFont="1" applyFill="1" applyBorder="1" applyAlignment="1">
      <alignment horizontal="left" vertical="center"/>
    </xf>
    <xf numFmtId="0" fontId="7" fillId="5" borderId="21" xfId="0" applyFont="1" applyFill="1" applyBorder="1" applyAlignment="1">
      <alignment horizontal="left" vertical="center"/>
    </xf>
  </cellXfs>
  <cellStyles count="1">
    <cellStyle name="標準" xfId="0" builtinId="0"/>
  </cellStyles>
  <dxfs count="0"/>
  <tableStyles count="0" defaultTableStyle="TableStyleMedium2" defaultPivotStyle="PivotStyleLight16"/>
  <colors>
    <mruColors>
      <color rgb="FFA7EEFF"/>
      <color rgb="FFFFABE3"/>
      <color rgb="FFBDF2FF"/>
      <color rgb="FFFFB7E7"/>
      <color rgb="FFFFCDEE"/>
      <color rgb="FFFFC5EC"/>
      <color rgb="FFCDF9FF"/>
      <color rgb="FFAFF5FF"/>
      <color rgb="FFA0D7F2"/>
      <color rgb="FFFFD9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20</xdr:col>
      <xdr:colOff>0</xdr:colOff>
      <xdr:row>3</xdr:row>
      <xdr:rowOff>0</xdr:rowOff>
    </xdr:from>
    <xdr:to>
      <xdr:col>20</xdr:col>
      <xdr:colOff>3960011</xdr:colOff>
      <xdr:row>33</xdr:row>
      <xdr:rowOff>9525</xdr:rowOff>
    </xdr:to>
    <xdr:pic>
      <xdr:nvPicPr>
        <xdr:cNvPr id="21" name="図 20">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1"/>
        <a:srcRect b="18775"/>
        <a:stretch/>
      </xdr:blipFill>
      <xdr:spPr>
        <a:xfrm>
          <a:off x="6572250" y="771525"/>
          <a:ext cx="3960011" cy="5133975"/>
        </a:xfrm>
        <a:prstGeom prst="rect">
          <a:avLst/>
        </a:prstGeom>
        <a:ln>
          <a:solidFill>
            <a:sysClr val="windowText" lastClr="000000"/>
          </a:solidFill>
        </a:ln>
      </xdr:spPr>
    </xdr:pic>
    <xdr:clientData/>
  </xdr:twoCellAnchor>
  <xdr:twoCellAnchor editAs="oneCell">
    <xdr:from>
      <xdr:col>20</xdr:col>
      <xdr:colOff>0</xdr:colOff>
      <xdr:row>33</xdr:row>
      <xdr:rowOff>114300</xdr:rowOff>
    </xdr:from>
    <xdr:to>
      <xdr:col>20</xdr:col>
      <xdr:colOff>3965606</xdr:colOff>
      <xdr:row>41</xdr:row>
      <xdr:rowOff>106149</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rotWithShape="1">
        <a:blip xmlns:r="http://schemas.openxmlformats.org/officeDocument/2006/relationships" r:embed="rId2"/>
        <a:srcRect b="65086"/>
        <a:stretch/>
      </xdr:blipFill>
      <xdr:spPr>
        <a:xfrm>
          <a:off x="6572250" y="6010275"/>
          <a:ext cx="3965606" cy="1363449"/>
        </a:xfrm>
        <a:prstGeom prst="rect">
          <a:avLst/>
        </a:prstGeom>
        <a:ln>
          <a:solidFill>
            <a:sysClr val="windowText" lastClr="000000"/>
          </a:solidFill>
        </a:ln>
      </xdr:spPr>
    </xdr:pic>
    <xdr:clientData/>
  </xdr:twoCellAnchor>
  <xdr:twoCellAnchor editAs="oneCell">
    <xdr:from>
      <xdr:col>20</xdr:col>
      <xdr:colOff>0</xdr:colOff>
      <xdr:row>42</xdr:row>
      <xdr:rowOff>66675</xdr:rowOff>
    </xdr:from>
    <xdr:to>
      <xdr:col>20</xdr:col>
      <xdr:colOff>3964102</xdr:colOff>
      <xdr:row>79</xdr:row>
      <xdr:rowOff>15677</xdr:rowOff>
    </xdr:to>
    <xdr:pic>
      <xdr:nvPicPr>
        <xdr:cNvPr id="26" name="図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3"/>
        <a:srcRect b="6640"/>
        <a:stretch/>
      </xdr:blipFill>
      <xdr:spPr>
        <a:xfrm>
          <a:off x="6572250" y="7496175"/>
          <a:ext cx="3964102" cy="5521127"/>
        </a:xfrm>
        <a:prstGeom prst="rect">
          <a:avLst/>
        </a:prstGeom>
        <a:ln>
          <a:solidFill>
            <a:sysClr val="windowText" lastClr="000000"/>
          </a:solidFill>
        </a:ln>
      </xdr:spPr>
    </xdr:pic>
    <xdr:clientData/>
  </xdr:twoCellAnchor>
  <xdr:twoCellAnchor editAs="oneCell">
    <xdr:from>
      <xdr:col>20</xdr:col>
      <xdr:colOff>0</xdr:colOff>
      <xdr:row>79</xdr:row>
      <xdr:rowOff>38100</xdr:rowOff>
    </xdr:from>
    <xdr:to>
      <xdr:col>20</xdr:col>
      <xdr:colOff>3965492</xdr:colOff>
      <xdr:row>114</xdr:row>
      <xdr:rowOff>100840</xdr:rowOff>
    </xdr:to>
    <xdr:pic>
      <xdr:nvPicPr>
        <xdr:cNvPr id="27" name="図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4"/>
        <a:stretch>
          <a:fillRect/>
        </a:stretch>
      </xdr:blipFill>
      <xdr:spPr>
        <a:xfrm>
          <a:off x="6572250" y="13039725"/>
          <a:ext cx="3965492" cy="4729990"/>
        </a:xfrm>
        <a:prstGeom prst="rect">
          <a:avLst/>
        </a:prstGeom>
        <a:ln>
          <a:solidFill>
            <a:sysClr val="windowText" lastClr="000000"/>
          </a:solidFill>
        </a:ln>
      </xdr:spPr>
    </xdr:pic>
    <xdr:clientData/>
  </xdr:twoCellAnchor>
  <xdr:twoCellAnchor editAs="oneCell">
    <xdr:from>
      <xdr:col>20</xdr:col>
      <xdr:colOff>0</xdr:colOff>
      <xdr:row>116</xdr:row>
      <xdr:rowOff>9525</xdr:rowOff>
    </xdr:from>
    <xdr:to>
      <xdr:col>20</xdr:col>
      <xdr:colOff>3964102</xdr:colOff>
      <xdr:row>160</xdr:row>
      <xdr:rowOff>2583</xdr:rowOff>
    </xdr:to>
    <xdr:pic>
      <xdr:nvPicPr>
        <xdr:cNvPr id="28" name="図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5"/>
        <a:stretch>
          <a:fillRect/>
        </a:stretch>
      </xdr:blipFill>
      <xdr:spPr>
        <a:xfrm>
          <a:off x="6572250" y="17945100"/>
          <a:ext cx="3964102" cy="5860458"/>
        </a:xfrm>
        <a:prstGeom prst="rect">
          <a:avLst/>
        </a:prstGeom>
        <a:ln>
          <a:solidFill>
            <a:sysClr val="windowText" lastClr="000000"/>
          </a:solidFill>
        </a:ln>
      </xdr:spPr>
    </xdr:pic>
    <xdr:clientData/>
  </xdr:twoCellAnchor>
  <xdr:twoCellAnchor editAs="oneCell">
    <xdr:from>
      <xdr:col>20</xdr:col>
      <xdr:colOff>0</xdr:colOff>
      <xdr:row>160</xdr:row>
      <xdr:rowOff>19050</xdr:rowOff>
    </xdr:from>
    <xdr:to>
      <xdr:col>20</xdr:col>
      <xdr:colOff>3964101</xdr:colOff>
      <xdr:row>204</xdr:row>
      <xdr:rowOff>26229</xdr:rowOff>
    </xdr:to>
    <xdr:pic>
      <xdr:nvPicPr>
        <xdr:cNvPr id="29" name="図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6"/>
        <a:stretch>
          <a:fillRect/>
        </a:stretch>
      </xdr:blipFill>
      <xdr:spPr>
        <a:xfrm>
          <a:off x="6572250" y="23822025"/>
          <a:ext cx="3964101" cy="5874579"/>
        </a:xfrm>
        <a:prstGeom prst="rect">
          <a:avLst/>
        </a:prstGeom>
        <a:ln>
          <a:solidFill>
            <a:sysClr val="windowText" lastClr="000000"/>
          </a:solidFill>
        </a:ln>
      </xdr:spPr>
    </xdr:pic>
    <xdr:clientData/>
  </xdr:twoCellAnchor>
  <xdr:twoCellAnchor editAs="oneCell">
    <xdr:from>
      <xdr:col>20</xdr:col>
      <xdr:colOff>0</xdr:colOff>
      <xdr:row>204</xdr:row>
      <xdr:rowOff>47626</xdr:rowOff>
    </xdr:from>
    <xdr:to>
      <xdr:col>20</xdr:col>
      <xdr:colOff>3959273</xdr:colOff>
      <xdr:row>248</xdr:row>
      <xdr:rowOff>66676</xdr:rowOff>
    </xdr:to>
    <xdr:pic>
      <xdr:nvPicPr>
        <xdr:cNvPr id="30" name="図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7"/>
        <a:stretch>
          <a:fillRect/>
        </a:stretch>
      </xdr:blipFill>
      <xdr:spPr>
        <a:xfrm>
          <a:off x="6572250" y="29718001"/>
          <a:ext cx="3959273" cy="5886450"/>
        </a:xfrm>
        <a:prstGeom prst="rect">
          <a:avLst/>
        </a:prstGeom>
        <a:ln>
          <a:solidFill>
            <a:sysClr val="windowText" lastClr="000000"/>
          </a:solidFill>
        </a:ln>
      </xdr:spPr>
    </xdr:pic>
    <xdr:clientData/>
  </xdr:twoCellAnchor>
  <xdr:twoCellAnchor editAs="oneCell">
    <xdr:from>
      <xdr:col>20</xdr:col>
      <xdr:colOff>0</xdr:colOff>
      <xdr:row>248</xdr:row>
      <xdr:rowOff>85725</xdr:rowOff>
    </xdr:from>
    <xdr:to>
      <xdr:col>20</xdr:col>
      <xdr:colOff>3958683</xdr:colOff>
      <xdr:row>263</xdr:row>
      <xdr:rowOff>114300</xdr:rowOff>
    </xdr:to>
    <xdr:pic>
      <xdr:nvPicPr>
        <xdr:cNvPr id="31" name="図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8"/>
        <a:stretch>
          <a:fillRect/>
        </a:stretch>
      </xdr:blipFill>
      <xdr:spPr>
        <a:xfrm>
          <a:off x="6572250" y="35623500"/>
          <a:ext cx="3958683" cy="2028825"/>
        </a:xfrm>
        <a:prstGeom prst="rect">
          <a:avLst/>
        </a:prstGeom>
        <a:ln>
          <a:solidFill>
            <a:sysClr val="windowText" lastClr="000000"/>
          </a:solidFill>
        </a:ln>
      </xdr:spPr>
    </xdr:pic>
    <xdr:clientData/>
  </xdr:twoCellAnchor>
  <xdr:twoCellAnchor>
    <xdr:from>
      <xdr:col>20</xdr:col>
      <xdr:colOff>1202121</xdr:colOff>
      <xdr:row>55</xdr:row>
      <xdr:rowOff>96288</xdr:rowOff>
    </xdr:from>
    <xdr:to>
      <xdr:col>20</xdr:col>
      <xdr:colOff>3901966</xdr:colOff>
      <xdr:row>56</xdr:row>
      <xdr:rowOff>50306</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7795280" y="9807142"/>
          <a:ext cx="2699845" cy="116640"/>
        </a:xfrm>
        <a:prstGeom prst="rect">
          <a:avLst/>
        </a:prstGeom>
        <a:solidFill>
          <a:srgbClr val="FF0000">
            <a:alpha val="2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1203434</xdr:colOff>
      <xdr:row>68</xdr:row>
      <xdr:rowOff>59776</xdr:rowOff>
    </xdr:from>
    <xdr:to>
      <xdr:col>20</xdr:col>
      <xdr:colOff>3903279</xdr:colOff>
      <xdr:row>70</xdr:row>
      <xdr:rowOff>25618</xdr:rowOff>
    </xdr:to>
    <xdr:sp macro="" textlink="">
      <xdr:nvSpPr>
        <xdr:cNvPr id="32" name="正方形/長方形 31">
          <a:extLst>
            <a:ext uri="{FF2B5EF4-FFF2-40B4-BE49-F238E27FC236}">
              <a16:creationId xmlns:a16="http://schemas.microsoft.com/office/drawing/2014/main" id="{00000000-0008-0000-0000-000020000000}"/>
            </a:ext>
          </a:extLst>
        </xdr:cNvPr>
        <xdr:cNvSpPr/>
      </xdr:nvSpPr>
      <xdr:spPr>
        <a:xfrm>
          <a:off x="7775684" y="11594551"/>
          <a:ext cx="2699845" cy="232542"/>
        </a:xfrm>
        <a:prstGeom prst="rect">
          <a:avLst/>
        </a:prstGeom>
        <a:solidFill>
          <a:srgbClr val="FF0000">
            <a:alpha val="2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1208691</xdr:colOff>
      <xdr:row>125</xdr:row>
      <xdr:rowOff>94592</xdr:rowOff>
    </xdr:from>
    <xdr:to>
      <xdr:col>20</xdr:col>
      <xdr:colOff>3937439</xdr:colOff>
      <xdr:row>127</xdr:row>
      <xdr:rowOff>60435</xdr:rowOff>
    </xdr:to>
    <xdr:sp macro="" textlink="">
      <xdr:nvSpPr>
        <xdr:cNvPr id="33" name="正方形/長方形 32">
          <a:extLst>
            <a:ext uri="{FF2B5EF4-FFF2-40B4-BE49-F238E27FC236}">
              <a16:creationId xmlns:a16="http://schemas.microsoft.com/office/drawing/2014/main" id="{00000000-0008-0000-0000-000021000000}"/>
            </a:ext>
          </a:extLst>
        </xdr:cNvPr>
        <xdr:cNvSpPr/>
      </xdr:nvSpPr>
      <xdr:spPr>
        <a:xfrm>
          <a:off x="7817070" y="19203713"/>
          <a:ext cx="2728748" cy="228601"/>
        </a:xfrm>
        <a:prstGeom prst="rect">
          <a:avLst/>
        </a:prstGeom>
        <a:solidFill>
          <a:srgbClr val="FF0000">
            <a:alpha val="2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13138</xdr:colOff>
      <xdr:row>119</xdr:row>
      <xdr:rowOff>13138</xdr:rowOff>
    </xdr:from>
    <xdr:to>
      <xdr:col>20</xdr:col>
      <xdr:colOff>3934811</xdr:colOff>
      <xdr:row>119</xdr:row>
      <xdr:rowOff>13138</xdr:rowOff>
    </xdr:to>
    <xdr:cxnSp macro="">
      <xdr:nvCxnSpPr>
        <xdr:cNvPr id="4" name="直線コネクタ 3">
          <a:extLst>
            <a:ext uri="{FF2B5EF4-FFF2-40B4-BE49-F238E27FC236}">
              <a16:creationId xmlns:a16="http://schemas.microsoft.com/office/drawing/2014/main" id="{00000000-0008-0000-0000-000004000000}"/>
            </a:ext>
          </a:extLst>
        </xdr:cNvPr>
        <xdr:cNvCxnSpPr/>
      </xdr:nvCxnSpPr>
      <xdr:spPr>
        <a:xfrm>
          <a:off x="6621517" y="18333983"/>
          <a:ext cx="3921673" cy="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14451</xdr:colOff>
      <xdr:row>120</xdr:row>
      <xdr:rowOff>27590</xdr:rowOff>
    </xdr:from>
    <xdr:to>
      <xdr:col>20</xdr:col>
      <xdr:colOff>3936124</xdr:colOff>
      <xdr:row>120</xdr:row>
      <xdr:rowOff>27590</xdr:rowOff>
    </xdr:to>
    <xdr:cxnSp macro="">
      <xdr:nvCxnSpPr>
        <xdr:cNvPr id="34" name="直線コネクタ 33">
          <a:extLst>
            <a:ext uri="{FF2B5EF4-FFF2-40B4-BE49-F238E27FC236}">
              <a16:creationId xmlns:a16="http://schemas.microsoft.com/office/drawing/2014/main" id="{00000000-0008-0000-0000-000022000000}"/>
            </a:ext>
          </a:extLst>
        </xdr:cNvPr>
        <xdr:cNvCxnSpPr/>
      </xdr:nvCxnSpPr>
      <xdr:spPr>
        <a:xfrm>
          <a:off x="6622830" y="18479814"/>
          <a:ext cx="3921673" cy="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22334</xdr:colOff>
      <xdr:row>121</xdr:row>
      <xdr:rowOff>35473</xdr:rowOff>
    </xdr:from>
    <xdr:to>
      <xdr:col>20</xdr:col>
      <xdr:colOff>1195552</xdr:colOff>
      <xdr:row>121</xdr:row>
      <xdr:rowOff>35473</xdr:rowOff>
    </xdr:to>
    <xdr:cxnSp macro="">
      <xdr:nvCxnSpPr>
        <xdr:cNvPr id="35" name="直線コネクタ 34">
          <a:extLst>
            <a:ext uri="{FF2B5EF4-FFF2-40B4-BE49-F238E27FC236}">
              <a16:creationId xmlns:a16="http://schemas.microsoft.com/office/drawing/2014/main" id="{00000000-0008-0000-0000-000023000000}"/>
            </a:ext>
          </a:extLst>
        </xdr:cNvPr>
        <xdr:cNvCxnSpPr/>
      </xdr:nvCxnSpPr>
      <xdr:spPr>
        <a:xfrm>
          <a:off x="6630713" y="18619076"/>
          <a:ext cx="1173218" cy="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3790293</xdr:colOff>
      <xdr:row>117</xdr:row>
      <xdr:rowOff>128753</xdr:rowOff>
    </xdr:from>
    <xdr:to>
      <xdr:col>20</xdr:col>
      <xdr:colOff>3949263</xdr:colOff>
      <xdr:row>117</xdr:row>
      <xdr:rowOff>128753</xdr:rowOff>
    </xdr:to>
    <xdr:cxnSp macro="">
      <xdr:nvCxnSpPr>
        <xdr:cNvPr id="36" name="直線コネクタ 35">
          <a:extLst>
            <a:ext uri="{FF2B5EF4-FFF2-40B4-BE49-F238E27FC236}">
              <a16:creationId xmlns:a16="http://schemas.microsoft.com/office/drawing/2014/main" id="{00000000-0008-0000-0000-000024000000}"/>
            </a:ext>
          </a:extLst>
        </xdr:cNvPr>
        <xdr:cNvCxnSpPr/>
      </xdr:nvCxnSpPr>
      <xdr:spPr>
        <a:xfrm>
          <a:off x="10398672" y="18186839"/>
          <a:ext cx="158970" cy="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6</xdr:row>
      <xdr:rowOff>160682</xdr:rowOff>
    </xdr:from>
    <xdr:to>
      <xdr:col>11</xdr:col>
      <xdr:colOff>5013</xdr:colOff>
      <xdr:row>8</xdr:row>
      <xdr:rowOff>17808</xdr:rowOff>
    </xdr:to>
    <xdr:sp macro="" textlink="">
      <xdr:nvSpPr>
        <xdr:cNvPr id="29" name="正方形/長方形 28">
          <a:extLst>
            <a:ext uri="{FF2B5EF4-FFF2-40B4-BE49-F238E27FC236}">
              <a16:creationId xmlns:a16="http://schemas.microsoft.com/office/drawing/2014/main" id="{00000000-0008-0000-0100-00001D000000}"/>
            </a:ext>
          </a:extLst>
        </xdr:cNvPr>
        <xdr:cNvSpPr/>
      </xdr:nvSpPr>
      <xdr:spPr>
        <a:xfrm>
          <a:off x="0" y="1456082"/>
          <a:ext cx="1148013" cy="180976"/>
        </a:xfrm>
        <a:prstGeom prst="rect">
          <a:avLst/>
        </a:prstGeom>
        <a:solidFill>
          <a:srgbClr val="7030A0">
            <a:alpha val="40000"/>
          </a:srgbClr>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7030A0"/>
            </a:solidFill>
          </a:endParaRPr>
        </a:p>
      </xdr:txBody>
    </xdr:sp>
    <xdr:clientData/>
  </xdr:twoCellAnchor>
  <xdr:twoCellAnchor>
    <xdr:from>
      <xdr:col>11</xdr:col>
      <xdr:colOff>0</xdr:colOff>
      <xdr:row>6</xdr:row>
      <xdr:rowOff>158677</xdr:rowOff>
    </xdr:from>
    <xdr:to>
      <xdr:col>16</xdr:col>
      <xdr:colOff>5013</xdr:colOff>
      <xdr:row>10</xdr:row>
      <xdr:rowOff>163691</xdr:rowOff>
    </xdr:to>
    <xdr:sp macro="" textlink="">
      <xdr:nvSpPr>
        <xdr:cNvPr id="12" name="フリーフォーム: 図形 11">
          <a:extLst>
            <a:ext uri="{FF2B5EF4-FFF2-40B4-BE49-F238E27FC236}">
              <a16:creationId xmlns:a16="http://schemas.microsoft.com/office/drawing/2014/main" id="{00000000-0008-0000-0100-00000C000000}"/>
            </a:ext>
          </a:extLst>
        </xdr:cNvPr>
        <xdr:cNvSpPr/>
      </xdr:nvSpPr>
      <xdr:spPr>
        <a:xfrm>
          <a:off x="1159565" y="1459047"/>
          <a:ext cx="2025970" cy="667622"/>
        </a:xfrm>
        <a:custGeom>
          <a:avLst/>
          <a:gdLst>
            <a:gd name="connsiteX0" fmla="*/ 0 w 2020302"/>
            <a:gd name="connsiteY0" fmla="*/ 335881 h 646697"/>
            <a:gd name="connsiteX1" fmla="*/ 5013 w 2020302"/>
            <a:gd name="connsiteY1" fmla="*/ 646697 h 646697"/>
            <a:gd name="connsiteX2" fmla="*/ 2020302 w 2020302"/>
            <a:gd name="connsiteY2" fmla="*/ 646697 h 646697"/>
            <a:gd name="connsiteX3" fmla="*/ 2015289 w 2020302"/>
            <a:gd name="connsiteY3" fmla="*/ 0 h 646697"/>
            <a:gd name="connsiteX4" fmla="*/ 656724 w 2020302"/>
            <a:gd name="connsiteY4" fmla="*/ 10026 h 646697"/>
            <a:gd name="connsiteX5" fmla="*/ 656724 w 2020302"/>
            <a:gd name="connsiteY5" fmla="*/ 325855 h 646697"/>
            <a:gd name="connsiteX6" fmla="*/ 0 w 2020302"/>
            <a:gd name="connsiteY6" fmla="*/ 335881 h 6466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20302" h="646697">
              <a:moveTo>
                <a:pt x="0" y="335881"/>
              </a:moveTo>
              <a:lnTo>
                <a:pt x="5013" y="646697"/>
              </a:lnTo>
              <a:lnTo>
                <a:pt x="2020302" y="646697"/>
              </a:lnTo>
              <a:lnTo>
                <a:pt x="2015289" y="0"/>
              </a:lnTo>
              <a:lnTo>
                <a:pt x="656724" y="10026"/>
              </a:lnTo>
              <a:lnTo>
                <a:pt x="656724" y="325855"/>
              </a:lnTo>
              <a:lnTo>
                <a:pt x="0" y="335881"/>
              </a:lnTo>
              <a:close/>
            </a:path>
          </a:pathLst>
        </a:custGeom>
        <a:solidFill>
          <a:srgbClr val="7030A0">
            <a:alpha val="40000"/>
          </a:srgbClr>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7030A0"/>
            </a:solidFill>
          </a:endParaRPr>
        </a:p>
      </xdr:txBody>
    </xdr:sp>
    <xdr:clientData/>
  </xdr:twoCellAnchor>
  <xdr:twoCellAnchor>
    <xdr:from>
      <xdr:col>7</xdr:col>
      <xdr:colOff>238549</xdr:colOff>
      <xdr:row>0</xdr:row>
      <xdr:rowOff>38100</xdr:rowOff>
    </xdr:from>
    <xdr:to>
      <xdr:col>12</xdr:col>
      <xdr:colOff>499037</xdr:colOff>
      <xdr:row>2</xdr:row>
      <xdr:rowOff>304799</xdr:rowOff>
    </xdr:to>
    <xdr:sp macro="" textlink="">
      <xdr:nvSpPr>
        <xdr:cNvPr id="31" name="正方形/長方形 30">
          <a:extLst>
            <a:ext uri="{FF2B5EF4-FFF2-40B4-BE49-F238E27FC236}">
              <a16:creationId xmlns:a16="http://schemas.microsoft.com/office/drawing/2014/main" id="{00000000-0008-0000-0100-00001F000000}"/>
            </a:ext>
          </a:extLst>
        </xdr:cNvPr>
        <xdr:cNvSpPr/>
      </xdr:nvSpPr>
      <xdr:spPr>
        <a:xfrm>
          <a:off x="4785701" y="38100"/>
          <a:ext cx="2090945" cy="664264"/>
        </a:xfrm>
        <a:prstGeom prst="rect">
          <a:avLst/>
        </a:prstGeom>
        <a:solidFill>
          <a:schemeClr val="bg1"/>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7030A0"/>
              </a:solidFill>
              <a:latin typeface="ＭＳ ゴシック" panose="020B0609070205080204" pitchFamily="49" charset="-128"/>
              <a:ea typeface="ＭＳ ゴシック" panose="020B0609070205080204" pitchFamily="49" charset="-128"/>
            </a:rPr>
            <a:t>黄色セルが入力欄です（白色セルはロックがかかっており編集はできません）</a:t>
          </a:r>
        </a:p>
      </xdr:txBody>
    </xdr:sp>
    <xdr:clientData/>
  </xdr:twoCellAnchor>
  <xdr:twoCellAnchor>
    <xdr:from>
      <xdr:col>13</xdr:col>
      <xdr:colOff>48763</xdr:colOff>
      <xdr:row>0</xdr:row>
      <xdr:rowOff>40482</xdr:rowOff>
    </xdr:from>
    <xdr:to>
      <xdr:col>22</xdr:col>
      <xdr:colOff>227357</xdr:colOff>
      <xdr:row>2</xdr:row>
      <xdr:rowOff>295275</xdr:rowOff>
    </xdr:to>
    <xdr:sp macro="" textlink="">
      <xdr:nvSpPr>
        <xdr:cNvPr id="32" name="正方形/長方形 31">
          <a:extLst>
            <a:ext uri="{FF2B5EF4-FFF2-40B4-BE49-F238E27FC236}">
              <a16:creationId xmlns:a16="http://schemas.microsoft.com/office/drawing/2014/main" id="{00000000-0008-0000-0100-000020000000}"/>
            </a:ext>
          </a:extLst>
        </xdr:cNvPr>
        <xdr:cNvSpPr/>
      </xdr:nvSpPr>
      <xdr:spPr>
        <a:xfrm>
          <a:off x="6939893" y="40482"/>
          <a:ext cx="2920138" cy="652358"/>
        </a:xfrm>
        <a:prstGeom prst="rect">
          <a:avLst/>
        </a:prstGeom>
        <a:solidFill>
          <a:schemeClr val="bg1"/>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7030A0"/>
              </a:solidFill>
              <a:latin typeface="ＭＳ ゴシック" panose="020B0609070205080204" pitchFamily="49" charset="-128"/>
              <a:ea typeface="ＭＳ ゴシック" panose="020B0609070205080204" pitchFamily="49" charset="-128"/>
            </a:rPr>
            <a:t>部位の名称は編集可能（計算方法は全て同じなので、計算部位は問いません。例えば天井を壁に変更しても計算可能です）</a:t>
          </a:r>
          <a:endParaRPr kumimoji="1" lang="en-US" altLang="ja-JP" sz="1100" b="1">
            <a:solidFill>
              <a:srgbClr val="7030A0"/>
            </a:solidFill>
            <a:latin typeface="ＭＳ ゴシック" panose="020B0609070205080204" pitchFamily="49" charset="-128"/>
            <a:ea typeface="ＭＳ ゴシック" panose="020B0609070205080204" pitchFamily="49" charset="-128"/>
          </a:endParaRPr>
        </a:p>
        <a:p>
          <a:pPr algn="l"/>
          <a:endParaRPr kumimoji="1" lang="ja-JP" altLang="en-US" sz="1100" b="1">
            <a:solidFill>
              <a:srgbClr val="7030A0"/>
            </a:solidFill>
            <a:latin typeface="ＭＳ ゴシック" panose="020B0609070205080204" pitchFamily="49" charset="-128"/>
            <a:ea typeface="ＭＳ ゴシック" panose="020B0609070205080204" pitchFamily="49" charset="-128"/>
          </a:endParaRPr>
        </a:p>
      </xdr:txBody>
    </xdr:sp>
    <xdr:clientData/>
  </xdr:twoCellAnchor>
  <xdr:twoCellAnchor>
    <xdr:from>
      <xdr:col>6</xdr:col>
      <xdr:colOff>414132</xdr:colOff>
      <xdr:row>3</xdr:row>
      <xdr:rowOff>123826</xdr:rowOff>
    </xdr:from>
    <xdr:to>
      <xdr:col>16</xdr:col>
      <xdr:colOff>8283</xdr:colOff>
      <xdr:row>5</xdr:row>
      <xdr:rowOff>8284</xdr:rowOff>
    </xdr:to>
    <xdr:sp macro="" textlink="">
      <xdr:nvSpPr>
        <xdr:cNvPr id="33" name="正方形/長方形 32">
          <a:extLst>
            <a:ext uri="{FF2B5EF4-FFF2-40B4-BE49-F238E27FC236}">
              <a16:creationId xmlns:a16="http://schemas.microsoft.com/office/drawing/2014/main" id="{00000000-0008-0000-0100-000021000000}"/>
            </a:ext>
          </a:extLst>
        </xdr:cNvPr>
        <xdr:cNvSpPr/>
      </xdr:nvSpPr>
      <xdr:spPr>
        <a:xfrm>
          <a:off x="4538871" y="894109"/>
          <a:ext cx="3197086" cy="248892"/>
        </a:xfrm>
        <a:prstGeom prst="rect">
          <a:avLst/>
        </a:prstGeom>
        <a:solidFill>
          <a:srgbClr val="7030A0">
            <a:alpha val="40000"/>
          </a:srgbClr>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7030A0"/>
            </a:solidFill>
          </a:endParaRPr>
        </a:p>
      </xdr:txBody>
    </xdr:sp>
    <xdr:clientData/>
  </xdr:twoCellAnchor>
  <xdr:twoCellAnchor>
    <xdr:from>
      <xdr:col>14</xdr:col>
      <xdr:colOff>202406</xdr:colOff>
      <xdr:row>2</xdr:row>
      <xdr:rowOff>306457</xdr:rowOff>
    </xdr:from>
    <xdr:to>
      <xdr:col>15</xdr:col>
      <xdr:colOff>99391</xdr:colOff>
      <xdr:row>4</xdr:row>
      <xdr:rowOff>0</xdr:rowOff>
    </xdr:to>
    <xdr:cxnSp macro="">
      <xdr:nvCxnSpPr>
        <xdr:cNvPr id="34" name="直線矢印コネクタ 33">
          <a:extLst>
            <a:ext uri="{FF2B5EF4-FFF2-40B4-BE49-F238E27FC236}">
              <a16:creationId xmlns:a16="http://schemas.microsoft.com/office/drawing/2014/main" id="{00000000-0008-0000-0100-000022000000}"/>
            </a:ext>
          </a:extLst>
        </xdr:cNvPr>
        <xdr:cNvCxnSpPr/>
      </xdr:nvCxnSpPr>
      <xdr:spPr>
        <a:xfrm flipV="1">
          <a:off x="7393781" y="705316"/>
          <a:ext cx="147016" cy="193606"/>
        </a:xfrm>
        <a:prstGeom prst="straightConnector1">
          <a:avLst/>
        </a:prstGeom>
        <a:ln w="28575">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2506</xdr:colOff>
      <xdr:row>2</xdr:row>
      <xdr:rowOff>304799</xdr:rowOff>
    </xdr:from>
    <xdr:to>
      <xdr:col>11</xdr:col>
      <xdr:colOff>124457</xdr:colOff>
      <xdr:row>6</xdr:row>
      <xdr:rowOff>160682</xdr:rowOff>
    </xdr:to>
    <xdr:cxnSp macro="">
      <xdr:nvCxnSpPr>
        <xdr:cNvPr id="38" name="直線矢印コネクタ 37">
          <a:extLst>
            <a:ext uri="{FF2B5EF4-FFF2-40B4-BE49-F238E27FC236}">
              <a16:creationId xmlns:a16="http://schemas.microsoft.com/office/drawing/2014/main" id="{00000000-0008-0000-0100-000026000000}"/>
            </a:ext>
          </a:extLst>
        </xdr:cNvPr>
        <xdr:cNvCxnSpPr>
          <a:stCxn id="29" idx="0"/>
          <a:endCxn id="31" idx="2"/>
        </xdr:cNvCxnSpPr>
      </xdr:nvCxnSpPr>
      <xdr:spPr>
        <a:xfrm flipV="1">
          <a:off x="5129441" y="702364"/>
          <a:ext cx="701733" cy="758688"/>
        </a:xfrm>
        <a:prstGeom prst="straightConnector1">
          <a:avLst/>
        </a:prstGeom>
        <a:ln w="28575">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124457</xdr:colOff>
      <xdr:row>2</xdr:row>
      <xdr:rowOff>304799</xdr:rowOff>
    </xdr:from>
    <xdr:to>
      <xdr:col>11</xdr:col>
      <xdr:colOff>658566</xdr:colOff>
      <xdr:row>7</xdr:row>
      <xdr:rowOff>3375</xdr:rowOff>
    </xdr:to>
    <xdr:cxnSp macro="">
      <xdr:nvCxnSpPr>
        <xdr:cNvPr id="41" name="直線矢印コネクタ 40">
          <a:extLst>
            <a:ext uri="{FF2B5EF4-FFF2-40B4-BE49-F238E27FC236}">
              <a16:creationId xmlns:a16="http://schemas.microsoft.com/office/drawing/2014/main" id="{00000000-0008-0000-0100-000029000000}"/>
            </a:ext>
          </a:extLst>
        </xdr:cNvPr>
        <xdr:cNvCxnSpPr>
          <a:stCxn id="12" idx="4"/>
          <a:endCxn id="31" idx="2"/>
        </xdr:cNvCxnSpPr>
      </xdr:nvCxnSpPr>
      <xdr:spPr>
        <a:xfrm flipH="1" flipV="1">
          <a:off x="5831174" y="702364"/>
          <a:ext cx="534109" cy="767033"/>
        </a:xfrm>
        <a:prstGeom prst="straightConnector1">
          <a:avLst/>
        </a:prstGeom>
        <a:ln w="28575">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3313</xdr:colOff>
      <xdr:row>15</xdr:row>
      <xdr:rowOff>0</xdr:rowOff>
    </xdr:from>
    <xdr:to>
      <xdr:col>18</xdr:col>
      <xdr:colOff>281608</xdr:colOff>
      <xdr:row>16</xdr:row>
      <xdr:rowOff>12838</xdr:rowOff>
    </xdr:to>
    <xdr:sp macro="" textlink="">
      <xdr:nvSpPr>
        <xdr:cNvPr id="85" name="正方形/長方形 84">
          <a:extLst>
            <a:ext uri="{FF2B5EF4-FFF2-40B4-BE49-F238E27FC236}">
              <a16:creationId xmlns:a16="http://schemas.microsoft.com/office/drawing/2014/main" id="{00000000-0008-0000-0100-000055000000}"/>
            </a:ext>
          </a:extLst>
        </xdr:cNvPr>
        <xdr:cNvSpPr/>
      </xdr:nvSpPr>
      <xdr:spPr>
        <a:xfrm>
          <a:off x="3241813" y="2828925"/>
          <a:ext cx="564045" cy="174763"/>
        </a:xfrm>
        <a:prstGeom prst="rect">
          <a:avLst/>
        </a:prstGeom>
        <a:solidFill>
          <a:srgbClr val="0070C0">
            <a:alpha val="40000"/>
          </a:srgb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21</xdr:col>
      <xdr:colOff>657641</xdr:colOff>
      <xdr:row>15</xdr:row>
      <xdr:rowOff>147429</xdr:rowOff>
    </xdr:from>
    <xdr:to>
      <xdr:col>26</xdr:col>
      <xdr:colOff>16566</xdr:colOff>
      <xdr:row>17</xdr:row>
      <xdr:rowOff>8282</xdr:rowOff>
    </xdr:to>
    <xdr:sp macro="" textlink="">
      <xdr:nvSpPr>
        <xdr:cNvPr id="87" name="正方形/長方形 86">
          <a:extLst>
            <a:ext uri="{FF2B5EF4-FFF2-40B4-BE49-F238E27FC236}">
              <a16:creationId xmlns:a16="http://schemas.microsoft.com/office/drawing/2014/main" id="{00000000-0008-0000-0100-000057000000}"/>
            </a:ext>
          </a:extLst>
        </xdr:cNvPr>
        <xdr:cNvSpPr/>
      </xdr:nvSpPr>
      <xdr:spPr>
        <a:xfrm>
          <a:off x="5039141" y="2976354"/>
          <a:ext cx="1378225" cy="184703"/>
        </a:xfrm>
        <a:prstGeom prst="rect">
          <a:avLst/>
        </a:prstGeom>
        <a:solidFill>
          <a:srgbClr val="0070C0">
            <a:alpha val="40000"/>
          </a:srgb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27</xdr:col>
      <xdr:colOff>305564</xdr:colOff>
      <xdr:row>12</xdr:row>
      <xdr:rowOff>100540</xdr:rowOff>
    </xdr:from>
    <xdr:to>
      <xdr:col>31</xdr:col>
      <xdr:colOff>257175</xdr:colOff>
      <xdr:row>15</xdr:row>
      <xdr:rowOff>38100</xdr:rowOff>
    </xdr:to>
    <xdr:sp macro="" textlink="">
      <xdr:nvSpPr>
        <xdr:cNvPr id="88" name="正方形/長方形 87">
          <a:extLst>
            <a:ext uri="{FF2B5EF4-FFF2-40B4-BE49-F238E27FC236}">
              <a16:creationId xmlns:a16="http://schemas.microsoft.com/office/drawing/2014/main" id="{00000000-0008-0000-0100-000058000000}"/>
            </a:ext>
          </a:extLst>
        </xdr:cNvPr>
        <xdr:cNvSpPr/>
      </xdr:nvSpPr>
      <xdr:spPr>
        <a:xfrm>
          <a:off x="11535539" y="2377015"/>
          <a:ext cx="1866136" cy="490010"/>
        </a:xfrm>
        <a:prstGeom prst="rect">
          <a:avLst/>
        </a:prstGeom>
        <a:solidFill>
          <a:schemeClr val="bg1"/>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0070C0"/>
              </a:solidFill>
              <a:latin typeface="ＭＳ ゴシック" panose="020B0609070205080204" pitchFamily="49" charset="-128"/>
              <a:ea typeface="ＭＳ ゴシック" panose="020B0609070205080204" pitchFamily="49" charset="-128"/>
            </a:rPr>
            <a:t>熱橋が存在しない時は</a:t>
          </a:r>
          <a:endParaRPr kumimoji="1" lang="en-US" altLang="ja-JP" sz="1100" b="1">
            <a:solidFill>
              <a:srgbClr val="0070C0"/>
            </a:solidFill>
            <a:latin typeface="ＭＳ ゴシック" panose="020B0609070205080204" pitchFamily="49" charset="-128"/>
            <a:ea typeface="ＭＳ ゴシック" panose="020B0609070205080204" pitchFamily="49" charset="-128"/>
          </a:endParaRPr>
        </a:p>
        <a:p>
          <a:pPr algn="l"/>
          <a:r>
            <a:rPr kumimoji="1" lang="ja-JP" altLang="en-US" sz="1100" b="1">
              <a:solidFill>
                <a:srgbClr val="0070C0"/>
              </a:solidFill>
              <a:latin typeface="ＭＳ ゴシック" panose="020B0609070205080204" pitchFamily="49" charset="-128"/>
              <a:ea typeface="ＭＳ ゴシック" panose="020B0609070205080204" pitchFamily="49" charset="-128"/>
            </a:rPr>
            <a:t>入力する必要はありません</a:t>
          </a:r>
        </a:p>
      </xdr:txBody>
    </xdr:sp>
    <xdr:clientData/>
  </xdr:twoCellAnchor>
  <xdr:twoCellAnchor>
    <xdr:from>
      <xdr:col>18</xdr:col>
      <xdr:colOff>281608</xdr:colOff>
      <xdr:row>13</xdr:row>
      <xdr:rowOff>116945</xdr:rowOff>
    </xdr:from>
    <xdr:to>
      <xdr:col>27</xdr:col>
      <xdr:colOff>305564</xdr:colOff>
      <xdr:row>15</xdr:row>
      <xdr:rowOff>87382</xdr:rowOff>
    </xdr:to>
    <xdr:cxnSp macro="">
      <xdr:nvCxnSpPr>
        <xdr:cNvPr id="89" name="直線矢印コネクタ 88">
          <a:extLst>
            <a:ext uri="{FF2B5EF4-FFF2-40B4-BE49-F238E27FC236}">
              <a16:creationId xmlns:a16="http://schemas.microsoft.com/office/drawing/2014/main" id="{00000000-0008-0000-0100-000059000000}"/>
            </a:ext>
          </a:extLst>
        </xdr:cNvPr>
        <xdr:cNvCxnSpPr>
          <a:stCxn id="85" idx="3"/>
          <a:endCxn id="88" idx="1"/>
        </xdr:cNvCxnSpPr>
      </xdr:nvCxnSpPr>
      <xdr:spPr>
        <a:xfrm flipV="1">
          <a:off x="8339758" y="2622020"/>
          <a:ext cx="3195781" cy="294287"/>
        </a:xfrm>
        <a:prstGeom prst="straightConnector1">
          <a:avLst/>
        </a:prstGeom>
        <a:ln w="285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16566</xdr:colOff>
      <xdr:row>13</xdr:row>
      <xdr:rowOff>116945</xdr:rowOff>
    </xdr:from>
    <xdr:to>
      <xdr:col>27</xdr:col>
      <xdr:colOff>305564</xdr:colOff>
      <xdr:row>16</xdr:row>
      <xdr:rowOff>77856</xdr:rowOff>
    </xdr:to>
    <xdr:cxnSp macro="">
      <xdr:nvCxnSpPr>
        <xdr:cNvPr id="92" name="直線矢印コネクタ 91">
          <a:extLst>
            <a:ext uri="{FF2B5EF4-FFF2-40B4-BE49-F238E27FC236}">
              <a16:creationId xmlns:a16="http://schemas.microsoft.com/office/drawing/2014/main" id="{00000000-0008-0000-0100-00005C000000}"/>
            </a:ext>
          </a:extLst>
        </xdr:cNvPr>
        <xdr:cNvCxnSpPr>
          <a:stCxn id="88" idx="1"/>
          <a:endCxn id="87" idx="3"/>
        </xdr:cNvCxnSpPr>
      </xdr:nvCxnSpPr>
      <xdr:spPr>
        <a:xfrm flipH="1">
          <a:off x="10951266" y="2622020"/>
          <a:ext cx="584273" cy="446686"/>
        </a:xfrm>
        <a:prstGeom prst="straightConnector1">
          <a:avLst/>
        </a:prstGeom>
        <a:ln w="285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70247</xdr:colOff>
      <xdr:row>6</xdr:row>
      <xdr:rowOff>153538</xdr:rowOff>
    </xdr:from>
    <xdr:to>
      <xdr:col>19</xdr:col>
      <xdr:colOff>0</xdr:colOff>
      <xdr:row>8</xdr:row>
      <xdr:rowOff>11854</xdr:rowOff>
    </xdr:to>
    <xdr:sp macro="" textlink="">
      <xdr:nvSpPr>
        <xdr:cNvPr id="105" name="正方形/長方形 104">
          <a:extLst>
            <a:ext uri="{FF2B5EF4-FFF2-40B4-BE49-F238E27FC236}">
              <a16:creationId xmlns:a16="http://schemas.microsoft.com/office/drawing/2014/main" id="{00000000-0008-0000-0100-000069000000}"/>
            </a:ext>
          </a:extLst>
        </xdr:cNvPr>
        <xdr:cNvSpPr/>
      </xdr:nvSpPr>
      <xdr:spPr>
        <a:xfrm>
          <a:off x="3237310" y="1439413"/>
          <a:ext cx="578643" cy="179785"/>
        </a:xfrm>
        <a:prstGeom prst="rect">
          <a:avLst/>
        </a:prstGeom>
        <a:solidFill>
          <a:srgbClr val="FF0000">
            <a:alpha val="4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19</xdr:col>
      <xdr:colOff>2382</xdr:colOff>
      <xdr:row>6</xdr:row>
      <xdr:rowOff>151157</xdr:rowOff>
    </xdr:from>
    <xdr:to>
      <xdr:col>21</xdr:col>
      <xdr:colOff>9525</xdr:colOff>
      <xdr:row>8</xdr:row>
      <xdr:rowOff>9473</xdr:rowOff>
    </xdr:to>
    <xdr:sp macro="" textlink="">
      <xdr:nvSpPr>
        <xdr:cNvPr id="116" name="正方形/長方形 115">
          <a:extLst>
            <a:ext uri="{FF2B5EF4-FFF2-40B4-BE49-F238E27FC236}">
              <a16:creationId xmlns:a16="http://schemas.microsoft.com/office/drawing/2014/main" id="{00000000-0008-0000-0100-000074000000}"/>
            </a:ext>
          </a:extLst>
        </xdr:cNvPr>
        <xdr:cNvSpPr/>
      </xdr:nvSpPr>
      <xdr:spPr>
        <a:xfrm>
          <a:off x="3818335" y="1437032"/>
          <a:ext cx="578643" cy="179785"/>
        </a:xfrm>
        <a:prstGeom prst="rect">
          <a:avLst/>
        </a:prstGeom>
        <a:solidFill>
          <a:srgbClr val="FF0000">
            <a:alpha val="4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26</xdr:col>
      <xdr:colOff>36702</xdr:colOff>
      <xdr:row>1</xdr:row>
      <xdr:rowOff>19051</xdr:rowOff>
    </xdr:from>
    <xdr:to>
      <xdr:col>31</xdr:col>
      <xdr:colOff>257175</xdr:colOff>
      <xdr:row>3</xdr:row>
      <xdr:rowOff>57150</xdr:rowOff>
    </xdr:to>
    <xdr:sp macro="" textlink="">
      <xdr:nvSpPr>
        <xdr:cNvPr id="127" name="正方形/長方形 126">
          <a:extLst>
            <a:ext uri="{FF2B5EF4-FFF2-40B4-BE49-F238E27FC236}">
              <a16:creationId xmlns:a16="http://schemas.microsoft.com/office/drawing/2014/main" id="{00000000-0008-0000-0100-00007F000000}"/>
            </a:ext>
          </a:extLst>
        </xdr:cNvPr>
        <xdr:cNvSpPr/>
      </xdr:nvSpPr>
      <xdr:spPr>
        <a:xfrm>
          <a:off x="10971402" y="152401"/>
          <a:ext cx="2430273" cy="676274"/>
        </a:xfrm>
        <a:prstGeom prst="rect">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ＭＳ ゴシック" panose="020B0609070205080204" pitchFamily="49" charset="-128"/>
              <a:ea typeface="ＭＳ ゴシック" panose="020B0609070205080204" pitchFamily="49" charset="-128"/>
            </a:rPr>
            <a:t>熱伝導率</a:t>
          </a:r>
          <a:r>
            <a:rPr kumimoji="1" lang="en-US" altLang="ja-JP" sz="1100" b="1">
              <a:solidFill>
                <a:srgbClr val="FF0000"/>
              </a:solidFill>
              <a:latin typeface="ＭＳ ゴシック" panose="020B0609070205080204" pitchFamily="49" charset="-128"/>
              <a:ea typeface="ＭＳ ゴシック" panose="020B0609070205080204" pitchFamily="49" charset="-128"/>
            </a:rPr>
            <a:t>λ</a:t>
          </a:r>
          <a:r>
            <a:rPr kumimoji="1" lang="ja-JP" altLang="en-US" sz="1100" b="1">
              <a:solidFill>
                <a:srgbClr val="FF0000"/>
              </a:solidFill>
              <a:latin typeface="ＭＳ ゴシック" panose="020B0609070205080204" pitchFamily="49" charset="-128"/>
              <a:ea typeface="ＭＳ ゴシック" panose="020B0609070205080204" pitchFamily="49" charset="-128"/>
            </a:rPr>
            <a:t>は建築研究所技術情報</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100" b="1">
              <a:solidFill>
                <a:srgbClr val="FF0000"/>
              </a:solidFill>
              <a:latin typeface="ＭＳ ゴシック" panose="020B0609070205080204" pitchFamily="49" charset="-128"/>
              <a:ea typeface="ＭＳ ゴシック" panose="020B0609070205080204" pitchFamily="49" charset="-128"/>
            </a:rPr>
            <a:t>第三章第三節付録Ａ表１・表２、</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100" b="1">
              <a:solidFill>
                <a:srgbClr val="FF0000"/>
              </a:solidFill>
              <a:latin typeface="ＭＳ ゴシック" panose="020B0609070205080204" pitchFamily="49" charset="-128"/>
              <a:ea typeface="ＭＳ ゴシック" panose="020B0609070205080204" pitchFamily="49" charset="-128"/>
            </a:rPr>
            <a:t>メーカー資料、</a:t>
          </a:r>
          <a:r>
            <a:rPr kumimoji="1" lang="en-US" altLang="ja-JP" sz="1100" b="1">
              <a:solidFill>
                <a:srgbClr val="FF0000"/>
              </a:solidFill>
              <a:latin typeface="ＭＳ ゴシック" panose="020B0609070205080204" pitchFamily="49" charset="-128"/>
              <a:ea typeface="ＭＳ ゴシック" panose="020B0609070205080204" pitchFamily="49" charset="-128"/>
            </a:rPr>
            <a:t>JIS</a:t>
          </a:r>
          <a:r>
            <a:rPr kumimoji="1" lang="ja-JP" altLang="en-US" sz="1100" b="1">
              <a:solidFill>
                <a:srgbClr val="FF0000"/>
              </a:solidFill>
              <a:latin typeface="ＭＳ ゴシック" panose="020B0609070205080204" pitchFamily="49" charset="-128"/>
              <a:ea typeface="ＭＳ ゴシック" panose="020B0609070205080204" pitchFamily="49" charset="-128"/>
            </a:rPr>
            <a:t>規格を参照</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21</xdr:col>
      <xdr:colOff>660798</xdr:colOff>
      <xdr:row>6</xdr:row>
      <xdr:rowOff>148775</xdr:rowOff>
    </xdr:from>
    <xdr:to>
      <xdr:col>23</xdr:col>
      <xdr:colOff>1</xdr:colOff>
      <xdr:row>8</xdr:row>
      <xdr:rowOff>154781</xdr:rowOff>
    </xdr:to>
    <xdr:sp macro="" textlink="">
      <xdr:nvSpPr>
        <xdr:cNvPr id="128" name="正方形/長方形 127">
          <a:extLst>
            <a:ext uri="{FF2B5EF4-FFF2-40B4-BE49-F238E27FC236}">
              <a16:creationId xmlns:a16="http://schemas.microsoft.com/office/drawing/2014/main" id="{00000000-0008-0000-0100-000080000000}"/>
            </a:ext>
          </a:extLst>
        </xdr:cNvPr>
        <xdr:cNvSpPr/>
      </xdr:nvSpPr>
      <xdr:spPr>
        <a:xfrm>
          <a:off x="5048251" y="1434650"/>
          <a:ext cx="517922" cy="327475"/>
        </a:xfrm>
        <a:prstGeom prst="rect">
          <a:avLst/>
        </a:prstGeom>
        <a:solidFill>
          <a:srgbClr val="FF0000">
            <a:alpha val="4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23</xdr:col>
      <xdr:colOff>1</xdr:colOff>
      <xdr:row>2</xdr:row>
      <xdr:rowOff>90488</xdr:rowOff>
    </xdr:from>
    <xdr:to>
      <xdr:col>26</xdr:col>
      <xdr:colOff>36702</xdr:colOff>
      <xdr:row>7</xdr:row>
      <xdr:rowOff>151778</xdr:rowOff>
    </xdr:to>
    <xdr:cxnSp macro="">
      <xdr:nvCxnSpPr>
        <xdr:cNvPr id="129" name="直線矢印コネクタ 128">
          <a:extLst>
            <a:ext uri="{FF2B5EF4-FFF2-40B4-BE49-F238E27FC236}">
              <a16:creationId xmlns:a16="http://schemas.microsoft.com/office/drawing/2014/main" id="{00000000-0008-0000-0100-000081000000}"/>
            </a:ext>
          </a:extLst>
        </xdr:cNvPr>
        <xdr:cNvCxnSpPr>
          <a:stCxn id="128" idx="3"/>
          <a:endCxn id="127" idx="1"/>
        </xdr:cNvCxnSpPr>
      </xdr:nvCxnSpPr>
      <xdr:spPr>
        <a:xfrm flipV="1">
          <a:off x="10096501" y="490538"/>
          <a:ext cx="874901" cy="111856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509589</xdr:colOff>
      <xdr:row>6</xdr:row>
      <xdr:rowOff>149247</xdr:rowOff>
    </xdr:from>
    <xdr:to>
      <xdr:col>24</xdr:col>
      <xdr:colOff>0</xdr:colOff>
      <xdr:row>8</xdr:row>
      <xdr:rowOff>155253</xdr:rowOff>
    </xdr:to>
    <xdr:sp macro="" textlink="">
      <xdr:nvSpPr>
        <xdr:cNvPr id="137" name="正方形/長方形 136">
          <a:extLst>
            <a:ext uri="{FF2B5EF4-FFF2-40B4-BE49-F238E27FC236}">
              <a16:creationId xmlns:a16="http://schemas.microsoft.com/office/drawing/2014/main" id="{00000000-0008-0000-0100-000089000000}"/>
            </a:ext>
          </a:extLst>
        </xdr:cNvPr>
        <xdr:cNvSpPr/>
      </xdr:nvSpPr>
      <xdr:spPr>
        <a:xfrm>
          <a:off x="10107546" y="1446268"/>
          <a:ext cx="349688" cy="330262"/>
        </a:xfrm>
        <a:prstGeom prst="rect">
          <a:avLst/>
        </a:prstGeom>
        <a:solidFill>
          <a:srgbClr val="FF0000">
            <a:alpha val="4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24</xdr:col>
      <xdr:colOff>1192</xdr:colOff>
      <xdr:row>6</xdr:row>
      <xdr:rowOff>150867</xdr:rowOff>
    </xdr:from>
    <xdr:to>
      <xdr:col>25</xdr:col>
      <xdr:colOff>247244</xdr:colOff>
      <xdr:row>8</xdr:row>
      <xdr:rowOff>154020</xdr:rowOff>
    </xdr:to>
    <xdr:sp macro="" textlink="">
      <xdr:nvSpPr>
        <xdr:cNvPr id="138" name="正方形/長方形 137">
          <a:extLst>
            <a:ext uri="{FF2B5EF4-FFF2-40B4-BE49-F238E27FC236}">
              <a16:creationId xmlns:a16="http://schemas.microsoft.com/office/drawing/2014/main" id="{00000000-0008-0000-0100-00008A000000}"/>
            </a:ext>
          </a:extLst>
        </xdr:cNvPr>
        <xdr:cNvSpPr/>
      </xdr:nvSpPr>
      <xdr:spPr>
        <a:xfrm>
          <a:off x="10458426" y="1447888"/>
          <a:ext cx="493297" cy="327409"/>
        </a:xfrm>
        <a:prstGeom prst="rect">
          <a:avLst/>
        </a:prstGeom>
        <a:solidFill>
          <a:srgbClr val="FF0000">
            <a:alpha val="4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27</xdr:col>
      <xdr:colOff>8129</xdr:colOff>
      <xdr:row>4</xdr:row>
      <xdr:rowOff>130067</xdr:rowOff>
    </xdr:from>
    <xdr:to>
      <xdr:col>31</xdr:col>
      <xdr:colOff>257175</xdr:colOff>
      <xdr:row>7</xdr:row>
      <xdr:rowOff>66674</xdr:rowOff>
    </xdr:to>
    <xdr:sp macro="" textlink="">
      <xdr:nvSpPr>
        <xdr:cNvPr id="139" name="正方形/長方形 138">
          <a:extLst>
            <a:ext uri="{FF2B5EF4-FFF2-40B4-BE49-F238E27FC236}">
              <a16:creationId xmlns:a16="http://schemas.microsoft.com/office/drawing/2014/main" id="{00000000-0008-0000-0100-00008B000000}"/>
            </a:ext>
          </a:extLst>
        </xdr:cNvPr>
        <xdr:cNvSpPr/>
      </xdr:nvSpPr>
      <xdr:spPr>
        <a:xfrm>
          <a:off x="11238104" y="1034942"/>
          <a:ext cx="2163571" cy="489057"/>
        </a:xfrm>
        <a:prstGeom prst="rect">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ＭＳ ゴシック" panose="020B0609070205080204" pitchFamily="49" charset="-128"/>
              <a:ea typeface="ＭＳ ゴシック" panose="020B0609070205080204" pitchFamily="49" charset="-128"/>
            </a:rPr>
            <a:t>厚さ</a:t>
          </a:r>
          <a:r>
            <a:rPr kumimoji="1" lang="en-US" altLang="ja-JP" sz="1100" b="1">
              <a:solidFill>
                <a:srgbClr val="FF0000"/>
              </a:solidFill>
              <a:latin typeface="ＭＳ ゴシック" panose="020B0609070205080204" pitchFamily="49" charset="-128"/>
              <a:ea typeface="ＭＳ ゴシック" panose="020B0609070205080204" pitchFamily="49" charset="-128"/>
            </a:rPr>
            <a:t>d</a:t>
          </a:r>
          <a:r>
            <a:rPr kumimoji="1" lang="ja-JP" altLang="en-US" sz="1100" b="1">
              <a:solidFill>
                <a:srgbClr val="FF0000"/>
              </a:solidFill>
              <a:latin typeface="ＭＳ ゴシック" panose="020B0609070205080204" pitchFamily="49" charset="-128"/>
              <a:ea typeface="ＭＳ ゴシック" panose="020B0609070205080204" pitchFamily="49" charset="-128"/>
            </a:rPr>
            <a:t>は原則として、断熱材と</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100" b="1">
              <a:solidFill>
                <a:srgbClr val="FF0000"/>
              </a:solidFill>
              <a:latin typeface="ＭＳ ゴシック" panose="020B0609070205080204" pitchFamily="49" charset="-128"/>
              <a:ea typeface="ＭＳ ゴシック" panose="020B0609070205080204" pitchFamily="49" charset="-128"/>
            </a:rPr>
            <a:t>熱橋材の薄い方に揃える</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24</xdr:col>
      <xdr:colOff>1192</xdr:colOff>
      <xdr:row>5</xdr:row>
      <xdr:rowOff>147009</xdr:rowOff>
    </xdr:from>
    <xdr:to>
      <xdr:col>27</xdr:col>
      <xdr:colOff>8129</xdr:colOff>
      <xdr:row>7</xdr:row>
      <xdr:rowOff>152444</xdr:rowOff>
    </xdr:to>
    <xdr:cxnSp macro="">
      <xdr:nvCxnSpPr>
        <xdr:cNvPr id="140" name="直線矢印コネクタ 139">
          <a:extLst>
            <a:ext uri="{FF2B5EF4-FFF2-40B4-BE49-F238E27FC236}">
              <a16:creationId xmlns:a16="http://schemas.microsoft.com/office/drawing/2014/main" id="{00000000-0008-0000-0100-00008C000000}"/>
            </a:ext>
          </a:extLst>
        </xdr:cNvPr>
        <xdr:cNvCxnSpPr>
          <a:stCxn id="138" idx="1"/>
          <a:endCxn id="139" idx="1"/>
        </xdr:cNvCxnSpPr>
      </xdr:nvCxnSpPr>
      <xdr:spPr>
        <a:xfrm flipV="1">
          <a:off x="10458426" y="1281903"/>
          <a:ext cx="797309" cy="32969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137906</xdr:colOff>
      <xdr:row>8</xdr:row>
      <xdr:rowOff>71727</xdr:rowOff>
    </xdr:from>
    <xdr:to>
      <xdr:col>31</xdr:col>
      <xdr:colOff>257175</xdr:colOff>
      <xdr:row>11</xdr:row>
      <xdr:rowOff>57149</xdr:rowOff>
    </xdr:to>
    <xdr:sp macro="" textlink="">
      <xdr:nvSpPr>
        <xdr:cNvPr id="142" name="正方形/長方形 141">
          <a:extLst>
            <a:ext uri="{FF2B5EF4-FFF2-40B4-BE49-F238E27FC236}">
              <a16:creationId xmlns:a16="http://schemas.microsoft.com/office/drawing/2014/main" id="{00000000-0008-0000-0100-00008E000000}"/>
            </a:ext>
          </a:extLst>
        </xdr:cNvPr>
        <xdr:cNvSpPr/>
      </xdr:nvSpPr>
      <xdr:spPr>
        <a:xfrm>
          <a:off x="11367881" y="1690977"/>
          <a:ext cx="2033794" cy="471197"/>
        </a:xfrm>
        <a:prstGeom prst="rect">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ＭＳ ゴシック" panose="020B0609070205080204" pitchFamily="49" charset="-128"/>
              <a:ea typeface="ＭＳ ゴシック" panose="020B0609070205080204" pitchFamily="49" charset="-128"/>
            </a:rPr>
            <a:t>一般部と熱橋部の内、材料が</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100" b="1">
              <a:solidFill>
                <a:srgbClr val="FF0000"/>
              </a:solidFill>
              <a:latin typeface="ＭＳ ゴシック" panose="020B0609070205080204" pitchFamily="49" charset="-128"/>
              <a:ea typeface="ＭＳ ゴシック" panose="020B0609070205080204" pitchFamily="49" charset="-128"/>
            </a:rPr>
            <a:t>存在する部分に「○」を入力</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25</xdr:col>
      <xdr:colOff>247244</xdr:colOff>
      <xdr:row>7</xdr:row>
      <xdr:rowOff>152444</xdr:rowOff>
    </xdr:from>
    <xdr:to>
      <xdr:col>27</xdr:col>
      <xdr:colOff>137906</xdr:colOff>
      <xdr:row>9</xdr:row>
      <xdr:rowOff>145503</xdr:rowOff>
    </xdr:to>
    <xdr:cxnSp macro="">
      <xdr:nvCxnSpPr>
        <xdr:cNvPr id="143" name="直線矢印コネクタ 142">
          <a:extLst>
            <a:ext uri="{FF2B5EF4-FFF2-40B4-BE49-F238E27FC236}">
              <a16:creationId xmlns:a16="http://schemas.microsoft.com/office/drawing/2014/main" id="{00000000-0008-0000-0100-00008F000000}"/>
            </a:ext>
          </a:extLst>
        </xdr:cNvPr>
        <xdr:cNvCxnSpPr>
          <a:stCxn id="138" idx="3"/>
          <a:endCxn id="142" idx="1"/>
        </xdr:cNvCxnSpPr>
      </xdr:nvCxnSpPr>
      <xdr:spPr>
        <a:xfrm>
          <a:off x="10951723" y="1611593"/>
          <a:ext cx="433789" cy="31731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5224</xdr:colOff>
      <xdr:row>33</xdr:row>
      <xdr:rowOff>8283</xdr:rowOff>
    </xdr:from>
    <xdr:to>
      <xdr:col>26</xdr:col>
      <xdr:colOff>0</xdr:colOff>
      <xdr:row>35</xdr:row>
      <xdr:rowOff>7327</xdr:rowOff>
    </xdr:to>
    <xdr:sp macro="" textlink="">
      <xdr:nvSpPr>
        <xdr:cNvPr id="159" name="正方形/長方形 158">
          <a:extLst>
            <a:ext uri="{FF2B5EF4-FFF2-40B4-BE49-F238E27FC236}">
              <a16:creationId xmlns:a16="http://schemas.microsoft.com/office/drawing/2014/main" id="{00000000-0008-0000-0100-00009F000000}"/>
            </a:ext>
          </a:extLst>
        </xdr:cNvPr>
        <xdr:cNvSpPr/>
      </xdr:nvSpPr>
      <xdr:spPr>
        <a:xfrm>
          <a:off x="4386724" y="5869821"/>
          <a:ext cx="2017007" cy="321429"/>
        </a:xfrm>
        <a:prstGeom prst="rect">
          <a:avLst/>
        </a:prstGeom>
        <a:solidFill>
          <a:srgbClr val="FFC000">
            <a:alpha val="40000"/>
          </a:srgbClr>
        </a:solidFill>
        <a:ln w="2857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0</xdr:colOff>
      <xdr:row>30</xdr:row>
      <xdr:rowOff>18398</xdr:rowOff>
    </xdr:from>
    <xdr:to>
      <xdr:col>27</xdr:col>
      <xdr:colOff>411073</xdr:colOff>
      <xdr:row>34</xdr:row>
      <xdr:rowOff>7805</xdr:rowOff>
    </xdr:to>
    <xdr:cxnSp macro="">
      <xdr:nvCxnSpPr>
        <xdr:cNvPr id="160" name="直線矢印コネクタ 159">
          <a:extLst>
            <a:ext uri="{FF2B5EF4-FFF2-40B4-BE49-F238E27FC236}">
              <a16:creationId xmlns:a16="http://schemas.microsoft.com/office/drawing/2014/main" id="{00000000-0008-0000-0100-0000A0000000}"/>
            </a:ext>
          </a:extLst>
        </xdr:cNvPr>
        <xdr:cNvCxnSpPr>
          <a:stCxn id="159" idx="3"/>
          <a:endCxn id="163" idx="1"/>
        </xdr:cNvCxnSpPr>
      </xdr:nvCxnSpPr>
      <xdr:spPr>
        <a:xfrm flipV="1">
          <a:off x="10934700" y="5428598"/>
          <a:ext cx="706348" cy="637107"/>
        </a:xfrm>
        <a:prstGeom prst="straightConnector1">
          <a:avLst/>
        </a:prstGeom>
        <a:ln w="28575">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411073</xdr:colOff>
      <xdr:row>27</xdr:row>
      <xdr:rowOff>151096</xdr:rowOff>
    </xdr:from>
    <xdr:to>
      <xdr:col>31</xdr:col>
      <xdr:colOff>257176</xdr:colOff>
      <xdr:row>32</xdr:row>
      <xdr:rowOff>123824</xdr:rowOff>
    </xdr:to>
    <xdr:sp macro="" textlink="">
      <xdr:nvSpPr>
        <xdr:cNvPr id="163" name="正方形/長方形 162">
          <a:extLst>
            <a:ext uri="{FF2B5EF4-FFF2-40B4-BE49-F238E27FC236}">
              <a16:creationId xmlns:a16="http://schemas.microsoft.com/office/drawing/2014/main" id="{00000000-0008-0000-0100-0000A3000000}"/>
            </a:ext>
          </a:extLst>
        </xdr:cNvPr>
        <xdr:cNvSpPr/>
      </xdr:nvSpPr>
      <xdr:spPr>
        <a:xfrm>
          <a:off x="11641048" y="4999321"/>
          <a:ext cx="1760628" cy="858553"/>
        </a:xfrm>
        <a:prstGeom prst="rect">
          <a:avLst/>
        </a:prstGeom>
        <a:solidFill>
          <a:schemeClr val="bg1"/>
        </a:solidFill>
        <a:ln w="2857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C000"/>
              </a:solidFill>
              <a:latin typeface="ＭＳ ゴシック" panose="020B0609070205080204" pitchFamily="49" charset="-128"/>
              <a:ea typeface="ＭＳ ゴシック" panose="020B0609070205080204" pitchFamily="49" charset="-128"/>
            </a:rPr>
            <a:t>下二行は任意の材料を</a:t>
          </a:r>
          <a:endParaRPr kumimoji="1" lang="en-US" altLang="ja-JP" sz="1100" b="1">
            <a:solidFill>
              <a:srgbClr val="FFC000"/>
            </a:solidFill>
            <a:latin typeface="ＭＳ ゴシック" panose="020B0609070205080204" pitchFamily="49" charset="-128"/>
            <a:ea typeface="ＭＳ ゴシック" panose="020B0609070205080204" pitchFamily="49" charset="-128"/>
          </a:endParaRPr>
        </a:p>
        <a:p>
          <a:pPr algn="l"/>
          <a:r>
            <a:rPr kumimoji="1" lang="ja-JP" altLang="en-US" sz="1100" b="1">
              <a:solidFill>
                <a:srgbClr val="FFC000"/>
              </a:solidFill>
              <a:latin typeface="ＭＳ ゴシック" panose="020B0609070205080204" pitchFamily="49" charset="-128"/>
              <a:ea typeface="ＭＳ ゴシック" panose="020B0609070205080204" pitchFamily="49" charset="-128"/>
            </a:rPr>
            <a:t>入力することができます</a:t>
          </a:r>
          <a:endParaRPr kumimoji="0" lang="en-US" altLang="ja-JP" sz="1100" b="0" i="0" u="none" strike="noStrike">
            <a:solidFill>
              <a:srgbClr val="FFC000"/>
            </a:solidFill>
            <a:effectLst/>
            <a:latin typeface="+mn-lt"/>
            <a:ea typeface="+mn-ea"/>
            <a:cs typeface="+mn-cs"/>
          </a:endParaRPr>
        </a:p>
        <a:p>
          <a:pPr algn="l"/>
          <a:r>
            <a:rPr kumimoji="1" lang="ja-JP" altLang="en-US" sz="1100" b="1">
              <a:solidFill>
                <a:srgbClr val="FFC000"/>
              </a:solidFill>
              <a:latin typeface="ＭＳ ゴシック" panose="020B0609070205080204" pitchFamily="49" charset="-128"/>
              <a:ea typeface="ＭＳ ゴシック" panose="020B0609070205080204" pitchFamily="49" charset="-128"/>
            </a:rPr>
            <a:t>（設計図書に材料の</a:t>
          </a:r>
          <a:endParaRPr kumimoji="1" lang="en-US" altLang="ja-JP" sz="1100" b="1">
            <a:solidFill>
              <a:srgbClr val="FFC000"/>
            </a:solidFill>
            <a:latin typeface="ＭＳ ゴシック" panose="020B0609070205080204" pitchFamily="49" charset="-128"/>
            <a:ea typeface="ＭＳ ゴシック" panose="020B0609070205080204" pitchFamily="49" charset="-128"/>
          </a:endParaRPr>
        </a:p>
        <a:p>
          <a:pPr algn="l"/>
          <a:r>
            <a:rPr kumimoji="1" lang="ja-JP" altLang="en-US" sz="1100" b="1">
              <a:solidFill>
                <a:srgbClr val="FFC000"/>
              </a:solidFill>
              <a:latin typeface="ＭＳ ゴシック" panose="020B0609070205080204" pitchFamily="49" charset="-128"/>
              <a:ea typeface="ＭＳ ゴシック" panose="020B0609070205080204" pitchFamily="49" charset="-128"/>
            </a:rPr>
            <a:t>　存在の明示が必要）</a:t>
          </a:r>
        </a:p>
      </xdr:txBody>
    </xdr:sp>
    <xdr:clientData/>
  </xdr:twoCellAnchor>
  <xdr:twoCellAnchor>
    <xdr:from>
      <xdr:col>6</xdr:col>
      <xdr:colOff>405179</xdr:colOff>
      <xdr:row>35</xdr:row>
      <xdr:rowOff>87923</xdr:rowOff>
    </xdr:from>
    <xdr:to>
      <xdr:col>31</xdr:col>
      <xdr:colOff>266700</xdr:colOff>
      <xdr:row>35</xdr:row>
      <xdr:rowOff>87923</xdr:rowOff>
    </xdr:to>
    <xdr:cxnSp macro="">
      <xdr:nvCxnSpPr>
        <xdr:cNvPr id="130" name="直線コネクタ 129">
          <a:extLst>
            <a:ext uri="{FF2B5EF4-FFF2-40B4-BE49-F238E27FC236}">
              <a16:creationId xmlns:a16="http://schemas.microsoft.com/office/drawing/2014/main" id="{00000000-0008-0000-0100-000082000000}"/>
            </a:ext>
          </a:extLst>
        </xdr:cNvPr>
        <xdr:cNvCxnSpPr/>
      </xdr:nvCxnSpPr>
      <xdr:spPr>
        <a:xfrm>
          <a:off x="4519979" y="6307748"/>
          <a:ext cx="8891221"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227134</xdr:colOff>
      <xdr:row>33</xdr:row>
      <xdr:rowOff>124558</xdr:rowOff>
    </xdr:from>
    <xdr:to>
      <xdr:col>27</xdr:col>
      <xdr:colOff>285749</xdr:colOff>
      <xdr:row>35</xdr:row>
      <xdr:rowOff>51288</xdr:rowOff>
    </xdr:to>
    <xdr:sp macro="" textlink="">
      <xdr:nvSpPr>
        <xdr:cNvPr id="131" name="矢印: 上 130">
          <a:extLst>
            <a:ext uri="{FF2B5EF4-FFF2-40B4-BE49-F238E27FC236}">
              <a16:creationId xmlns:a16="http://schemas.microsoft.com/office/drawing/2014/main" id="{00000000-0008-0000-0100-000083000000}"/>
            </a:ext>
          </a:extLst>
        </xdr:cNvPr>
        <xdr:cNvSpPr/>
      </xdr:nvSpPr>
      <xdr:spPr>
        <a:xfrm>
          <a:off x="6630865" y="5986096"/>
          <a:ext cx="351692" cy="249115"/>
        </a:xfrm>
        <a:prstGeom prst="up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225668</xdr:colOff>
      <xdr:row>35</xdr:row>
      <xdr:rowOff>130419</xdr:rowOff>
    </xdr:from>
    <xdr:to>
      <xdr:col>27</xdr:col>
      <xdr:colOff>284283</xdr:colOff>
      <xdr:row>36</xdr:row>
      <xdr:rowOff>211015</xdr:rowOff>
    </xdr:to>
    <xdr:sp macro="" textlink="">
      <xdr:nvSpPr>
        <xdr:cNvPr id="174" name="矢印: 上 173">
          <a:extLst>
            <a:ext uri="{FF2B5EF4-FFF2-40B4-BE49-F238E27FC236}">
              <a16:creationId xmlns:a16="http://schemas.microsoft.com/office/drawing/2014/main" id="{00000000-0008-0000-0100-0000AE000000}"/>
            </a:ext>
          </a:extLst>
        </xdr:cNvPr>
        <xdr:cNvSpPr/>
      </xdr:nvSpPr>
      <xdr:spPr>
        <a:xfrm flipV="1">
          <a:off x="6629399" y="6314342"/>
          <a:ext cx="351692" cy="249115"/>
        </a:xfrm>
        <a:prstGeom prst="up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422991</xdr:colOff>
      <xdr:row>33</xdr:row>
      <xdr:rowOff>52440</xdr:rowOff>
    </xdr:from>
    <xdr:to>
      <xdr:col>28</xdr:col>
      <xdr:colOff>439615</xdr:colOff>
      <xdr:row>35</xdr:row>
      <xdr:rowOff>23354</xdr:rowOff>
    </xdr:to>
    <xdr:sp macro="" textlink="">
      <xdr:nvSpPr>
        <xdr:cNvPr id="175" name="正方形/長方形 174">
          <a:extLst>
            <a:ext uri="{FF2B5EF4-FFF2-40B4-BE49-F238E27FC236}">
              <a16:creationId xmlns:a16="http://schemas.microsoft.com/office/drawing/2014/main" id="{00000000-0008-0000-0100-0000AF000000}"/>
            </a:ext>
          </a:extLst>
        </xdr:cNvPr>
        <xdr:cNvSpPr/>
      </xdr:nvSpPr>
      <xdr:spPr>
        <a:xfrm>
          <a:off x="7119799" y="5913978"/>
          <a:ext cx="771297" cy="293299"/>
        </a:xfrm>
        <a:prstGeom prst="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rgbClr val="C00000"/>
              </a:solidFill>
              <a:latin typeface="ＭＳ ゴシック" panose="020B0609070205080204" pitchFamily="49" charset="-128"/>
              <a:ea typeface="ＭＳ ゴシック" panose="020B0609070205080204" pitchFamily="49" charset="-128"/>
            </a:rPr>
            <a:t>一般部</a:t>
          </a:r>
        </a:p>
      </xdr:txBody>
    </xdr:sp>
    <xdr:clientData/>
  </xdr:twoCellAnchor>
  <xdr:twoCellAnchor>
    <xdr:from>
      <xdr:col>27</xdr:col>
      <xdr:colOff>428852</xdr:colOff>
      <xdr:row>35</xdr:row>
      <xdr:rowOff>153551</xdr:rowOff>
    </xdr:from>
    <xdr:to>
      <xdr:col>28</xdr:col>
      <xdr:colOff>445476</xdr:colOff>
      <xdr:row>37</xdr:row>
      <xdr:rowOff>51196</xdr:rowOff>
    </xdr:to>
    <xdr:sp macro="" textlink="">
      <xdr:nvSpPr>
        <xdr:cNvPr id="177" name="正方形/長方形 176">
          <a:extLst>
            <a:ext uri="{FF2B5EF4-FFF2-40B4-BE49-F238E27FC236}">
              <a16:creationId xmlns:a16="http://schemas.microsoft.com/office/drawing/2014/main" id="{00000000-0008-0000-0100-0000B1000000}"/>
            </a:ext>
          </a:extLst>
        </xdr:cNvPr>
        <xdr:cNvSpPr/>
      </xdr:nvSpPr>
      <xdr:spPr>
        <a:xfrm>
          <a:off x="7125660" y="6337474"/>
          <a:ext cx="771297" cy="293299"/>
        </a:xfrm>
        <a:prstGeom prst="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rgbClr val="C00000"/>
              </a:solidFill>
              <a:latin typeface="ＭＳ ゴシック" panose="020B0609070205080204" pitchFamily="49" charset="-128"/>
              <a:ea typeface="ＭＳ ゴシック" panose="020B0609070205080204" pitchFamily="49" charset="-128"/>
            </a:rPr>
            <a:t>基礎壁</a:t>
          </a:r>
        </a:p>
      </xdr:txBody>
    </xdr:sp>
    <xdr:clientData/>
  </xdr:twoCellAnchor>
  <xdr:twoCellAnchor editAs="oneCell">
    <xdr:from>
      <xdr:col>0</xdr:col>
      <xdr:colOff>123825</xdr:colOff>
      <xdr:row>3</xdr:row>
      <xdr:rowOff>47625</xdr:rowOff>
    </xdr:from>
    <xdr:to>
      <xdr:col>5</xdr:col>
      <xdr:colOff>654836</xdr:colOff>
      <xdr:row>33</xdr:row>
      <xdr:rowOff>57150</xdr:rowOff>
    </xdr:to>
    <xdr:pic>
      <xdr:nvPicPr>
        <xdr:cNvPr id="57" name="図 56">
          <a:extLst>
            <a:ext uri="{FF2B5EF4-FFF2-40B4-BE49-F238E27FC236}">
              <a16:creationId xmlns:a16="http://schemas.microsoft.com/office/drawing/2014/main" id="{00000000-0008-0000-0100-000039000000}"/>
            </a:ext>
          </a:extLst>
        </xdr:cNvPr>
        <xdr:cNvPicPr>
          <a:picLocks noChangeAspect="1"/>
        </xdr:cNvPicPr>
      </xdr:nvPicPr>
      <xdr:blipFill rotWithShape="1">
        <a:blip xmlns:r="http://schemas.openxmlformats.org/officeDocument/2006/relationships" r:embed="rId1"/>
        <a:srcRect b="18775"/>
        <a:stretch/>
      </xdr:blipFill>
      <xdr:spPr>
        <a:xfrm>
          <a:off x="123825" y="819150"/>
          <a:ext cx="3960011" cy="5133975"/>
        </a:xfrm>
        <a:prstGeom prst="rect">
          <a:avLst/>
        </a:prstGeom>
        <a:ln w="28575">
          <a:solidFill>
            <a:srgbClr val="FF0000"/>
          </a:solidFill>
        </a:ln>
      </xdr:spPr>
    </xdr:pic>
    <xdr:clientData/>
  </xdr:twoCellAnchor>
  <xdr:twoCellAnchor editAs="oneCell">
    <xdr:from>
      <xdr:col>0</xdr:col>
      <xdr:colOff>104775</xdr:colOff>
      <xdr:row>49</xdr:row>
      <xdr:rowOff>95250</xdr:rowOff>
    </xdr:from>
    <xdr:to>
      <xdr:col>5</xdr:col>
      <xdr:colOff>641381</xdr:colOff>
      <xdr:row>57</xdr:row>
      <xdr:rowOff>87099</xdr:rowOff>
    </xdr:to>
    <xdr:pic>
      <xdr:nvPicPr>
        <xdr:cNvPr id="58" name="図 57">
          <a:extLst>
            <a:ext uri="{FF2B5EF4-FFF2-40B4-BE49-F238E27FC236}">
              <a16:creationId xmlns:a16="http://schemas.microsoft.com/office/drawing/2014/main" id="{00000000-0008-0000-0100-00003A000000}"/>
            </a:ext>
          </a:extLst>
        </xdr:cNvPr>
        <xdr:cNvPicPr>
          <a:picLocks noChangeAspect="1"/>
        </xdr:cNvPicPr>
      </xdr:nvPicPr>
      <xdr:blipFill rotWithShape="1">
        <a:blip xmlns:r="http://schemas.openxmlformats.org/officeDocument/2006/relationships" r:embed="rId2"/>
        <a:srcRect b="65086"/>
        <a:stretch/>
      </xdr:blipFill>
      <xdr:spPr>
        <a:xfrm>
          <a:off x="104775" y="8734425"/>
          <a:ext cx="3965606" cy="1363449"/>
        </a:xfrm>
        <a:prstGeom prst="rect">
          <a:avLst/>
        </a:prstGeom>
        <a:ln w="28575">
          <a:solidFill>
            <a:srgbClr val="FF0000"/>
          </a:solidFill>
        </a:ln>
      </xdr:spPr>
    </xdr:pic>
    <xdr:clientData/>
  </xdr:twoCellAnchor>
  <xdr:twoCellAnchor>
    <xdr:from>
      <xdr:col>0</xdr:col>
      <xdr:colOff>104775</xdr:colOff>
      <xdr:row>0</xdr:row>
      <xdr:rowOff>81250</xdr:rowOff>
    </xdr:from>
    <xdr:to>
      <xdr:col>5</xdr:col>
      <xdr:colOff>663178</xdr:colOff>
      <xdr:row>2</xdr:row>
      <xdr:rowOff>352425</xdr:rowOff>
    </xdr:to>
    <xdr:sp macro="" textlink="">
      <xdr:nvSpPr>
        <xdr:cNvPr id="120" name="正方形/長方形 119">
          <a:extLst>
            <a:ext uri="{FF2B5EF4-FFF2-40B4-BE49-F238E27FC236}">
              <a16:creationId xmlns:a16="http://schemas.microsoft.com/office/drawing/2014/main" id="{00000000-0008-0000-0100-000078000000}"/>
            </a:ext>
          </a:extLst>
        </xdr:cNvPr>
        <xdr:cNvSpPr/>
      </xdr:nvSpPr>
      <xdr:spPr>
        <a:xfrm>
          <a:off x="104775" y="81250"/>
          <a:ext cx="3987403" cy="671225"/>
        </a:xfrm>
        <a:prstGeom prst="rect">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ＭＳ ゴシック" panose="020B0609070205080204" pitchFamily="49" charset="-128"/>
              <a:ea typeface="ＭＳ ゴシック" panose="020B0609070205080204" pitchFamily="49" charset="-128"/>
            </a:rPr>
            <a:t>熱橋面積比は、建築研究所技術情報</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100" b="1">
              <a:solidFill>
                <a:srgbClr val="FF0000"/>
              </a:solidFill>
              <a:latin typeface="ＭＳ ゴシック" panose="020B0609070205080204" pitchFamily="49" charset="-128"/>
              <a:ea typeface="ＭＳ ゴシック" panose="020B0609070205080204" pitchFamily="49" charset="-128"/>
            </a:rPr>
            <a:t>第三章第三節表</a:t>
          </a:r>
          <a:r>
            <a:rPr kumimoji="1" lang="en-US" altLang="ja-JP" sz="1100" b="1">
              <a:solidFill>
                <a:srgbClr val="FF0000"/>
              </a:solidFill>
              <a:latin typeface="ＭＳ ゴシック" panose="020B0609070205080204" pitchFamily="49" charset="-128"/>
              <a:ea typeface="ＭＳ ゴシック" panose="020B0609070205080204" pitchFamily="49" charset="-128"/>
            </a:rPr>
            <a:t>3-1</a:t>
          </a:r>
          <a:r>
            <a:rPr kumimoji="1" lang="ja-JP" altLang="en-US" sz="1100" b="1">
              <a:solidFill>
                <a:srgbClr val="FF0000"/>
              </a:solidFill>
              <a:latin typeface="ＭＳ ゴシック" panose="020B0609070205080204" pitchFamily="49" charset="-128"/>
              <a:ea typeface="ＭＳ ゴシック" panose="020B0609070205080204" pitchFamily="49" charset="-128"/>
            </a:rPr>
            <a:t>～</a:t>
          </a:r>
          <a:r>
            <a:rPr kumimoji="1" lang="en-US" altLang="ja-JP" sz="1100" b="1">
              <a:solidFill>
                <a:srgbClr val="FF0000"/>
              </a:solidFill>
              <a:latin typeface="ＭＳ ゴシック" panose="020B0609070205080204" pitchFamily="49" charset="-128"/>
              <a:ea typeface="ＭＳ ゴシック" panose="020B0609070205080204" pitchFamily="49" charset="-128"/>
            </a:rPr>
            <a:t>6</a:t>
          </a:r>
          <a:r>
            <a:rPr kumimoji="1" lang="ja-JP" altLang="en-US" sz="1100" b="1">
              <a:solidFill>
                <a:srgbClr val="FF0000"/>
              </a:solidFill>
              <a:latin typeface="ＭＳ ゴシック" panose="020B0609070205080204" pitchFamily="49" charset="-128"/>
              <a:ea typeface="ＭＳ ゴシック" panose="020B0609070205080204" pitchFamily="49" charset="-128"/>
            </a:rPr>
            <a:t>を参照</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100" b="1">
              <a:solidFill>
                <a:srgbClr val="FF0000"/>
              </a:solidFill>
              <a:latin typeface="ＭＳ ゴシック" panose="020B0609070205080204" pitchFamily="49" charset="-128"/>
              <a:ea typeface="ＭＳ ゴシック" panose="020B0609070205080204" pitchFamily="49" charset="-128"/>
            </a:rPr>
            <a:t>（合計が「</a:t>
          </a:r>
          <a:r>
            <a:rPr kumimoji="1" lang="en-US" altLang="ja-JP" sz="1100" b="1">
              <a:solidFill>
                <a:srgbClr val="FF0000"/>
              </a:solidFill>
              <a:latin typeface="ＭＳ ゴシック" panose="020B0609070205080204" pitchFamily="49" charset="-128"/>
              <a:ea typeface="ＭＳ ゴシック" panose="020B0609070205080204" pitchFamily="49" charset="-128"/>
            </a:rPr>
            <a:t>1</a:t>
          </a:r>
          <a:r>
            <a:rPr kumimoji="1" lang="ja-JP" altLang="en-US" sz="1100" b="1">
              <a:solidFill>
                <a:srgbClr val="FF0000"/>
              </a:solidFill>
              <a:latin typeface="ＭＳ ゴシック" panose="020B0609070205080204" pitchFamily="49" charset="-128"/>
              <a:ea typeface="ＭＳ ゴシック" panose="020B0609070205080204" pitchFamily="49" charset="-128"/>
            </a:rPr>
            <a:t>」になるように入力）</a:t>
          </a:r>
        </a:p>
      </xdr:txBody>
    </xdr:sp>
    <xdr:clientData/>
  </xdr:twoCellAnchor>
  <xdr:twoCellAnchor>
    <xdr:from>
      <xdr:col>5</xdr:col>
      <xdr:colOff>663178</xdr:colOff>
      <xdr:row>2</xdr:row>
      <xdr:rowOff>16813</xdr:rowOff>
    </xdr:from>
    <xdr:to>
      <xdr:col>16</xdr:col>
      <xdr:colOff>70247</xdr:colOff>
      <xdr:row>7</xdr:row>
      <xdr:rowOff>82696</xdr:rowOff>
    </xdr:to>
    <xdr:cxnSp macro="">
      <xdr:nvCxnSpPr>
        <xdr:cNvPr id="117" name="直線矢印コネクタ 116">
          <a:extLst>
            <a:ext uri="{FF2B5EF4-FFF2-40B4-BE49-F238E27FC236}">
              <a16:creationId xmlns:a16="http://schemas.microsoft.com/office/drawing/2014/main" id="{00000000-0008-0000-0100-000075000000}"/>
            </a:ext>
          </a:extLst>
        </xdr:cNvPr>
        <xdr:cNvCxnSpPr>
          <a:stCxn id="105" idx="1"/>
          <a:endCxn id="120" idx="3"/>
        </xdr:cNvCxnSpPr>
      </xdr:nvCxnSpPr>
      <xdr:spPr>
        <a:xfrm flipH="1" flipV="1">
          <a:off x="4092178" y="416863"/>
          <a:ext cx="3674269" cy="1123158"/>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44</xdr:row>
      <xdr:rowOff>209550</xdr:rowOff>
    </xdr:from>
    <xdr:to>
      <xdr:col>5</xdr:col>
      <xdr:colOff>644128</xdr:colOff>
      <xdr:row>49</xdr:row>
      <xdr:rowOff>26193</xdr:rowOff>
    </xdr:to>
    <xdr:sp macro="" textlink="">
      <xdr:nvSpPr>
        <xdr:cNvPr id="122" name="正方形/長方形 121">
          <a:extLst>
            <a:ext uri="{FF2B5EF4-FFF2-40B4-BE49-F238E27FC236}">
              <a16:creationId xmlns:a16="http://schemas.microsoft.com/office/drawing/2014/main" id="{00000000-0008-0000-0100-00007A000000}"/>
            </a:ext>
          </a:extLst>
        </xdr:cNvPr>
        <xdr:cNvSpPr/>
      </xdr:nvSpPr>
      <xdr:spPr>
        <a:xfrm>
          <a:off x="85725" y="7972425"/>
          <a:ext cx="3987403" cy="692943"/>
        </a:xfrm>
        <a:prstGeom prst="rect">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ＭＳ ゴシック" panose="020B0609070205080204" pitchFamily="49" charset="-128"/>
              <a:ea typeface="ＭＳ ゴシック" panose="020B0609070205080204" pitchFamily="49" charset="-128"/>
            </a:rPr>
            <a:t>表面熱抵抗は、建築研究所技術情報</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100" b="1">
              <a:solidFill>
                <a:srgbClr val="FF0000"/>
              </a:solidFill>
              <a:latin typeface="ＭＳ ゴシック" panose="020B0609070205080204" pitchFamily="49" charset="-128"/>
              <a:ea typeface="ＭＳ ゴシック" panose="020B0609070205080204" pitchFamily="49" charset="-128"/>
            </a:rPr>
            <a:t>第三章第三節付録Ａ表</a:t>
          </a:r>
          <a:r>
            <a:rPr kumimoji="1" lang="en-US" altLang="ja-JP" sz="1100" b="1">
              <a:solidFill>
                <a:srgbClr val="FF0000"/>
              </a:solidFill>
              <a:latin typeface="ＭＳ ゴシック" panose="020B0609070205080204" pitchFamily="49" charset="-128"/>
              <a:ea typeface="ＭＳ ゴシック" panose="020B0609070205080204" pitchFamily="49" charset="-128"/>
            </a:rPr>
            <a:t>3.1</a:t>
          </a:r>
          <a:r>
            <a:rPr kumimoji="1" lang="ja-JP" altLang="en-US" sz="1100" b="1">
              <a:solidFill>
                <a:srgbClr val="FF0000"/>
              </a:solidFill>
              <a:latin typeface="ＭＳ ゴシック" panose="020B0609070205080204" pitchFamily="49" charset="-128"/>
              <a:ea typeface="ＭＳ ゴシック" panose="020B0609070205080204" pitchFamily="49" charset="-128"/>
            </a:rPr>
            <a:t>を参照</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100" b="1">
              <a:solidFill>
                <a:srgbClr val="FF0000"/>
              </a:solidFill>
              <a:latin typeface="ＭＳ ゴシック" panose="020B0609070205080204" pitchFamily="49" charset="-128"/>
              <a:ea typeface="ＭＳ ゴシック" panose="020B0609070205080204" pitchFamily="49" charset="-128"/>
            </a:rPr>
            <a:t>（「</a:t>
          </a:r>
          <a:r>
            <a:rPr kumimoji="1" lang="en-US" altLang="ja-JP" sz="1100" b="1">
              <a:solidFill>
                <a:srgbClr val="FF0000"/>
              </a:solidFill>
              <a:latin typeface="ＭＳ ゴシック" panose="020B0609070205080204" pitchFamily="49" charset="-128"/>
              <a:ea typeface="ＭＳ ゴシック" panose="020B0609070205080204" pitchFamily="49" charset="-128"/>
            </a:rPr>
            <a:t>0.04</a:t>
          </a:r>
          <a:r>
            <a:rPr kumimoji="1" lang="ja-JP" altLang="en-US" sz="1100" b="1">
              <a:solidFill>
                <a:srgbClr val="FF0000"/>
              </a:solidFill>
              <a:latin typeface="ＭＳ ゴシック" panose="020B0609070205080204" pitchFamily="49" charset="-128"/>
              <a:ea typeface="ＭＳ ゴシック" panose="020B0609070205080204" pitchFamily="49" charset="-128"/>
            </a:rPr>
            <a:t>」「</a:t>
          </a:r>
          <a:r>
            <a:rPr kumimoji="1" lang="en-US" altLang="ja-JP" sz="1100" b="1">
              <a:solidFill>
                <a:srgbClr val="FF0000"/>
              </a:solidFill>
              <a:latin typeface="ＭＳ ゴシック" panose="020B0609070205080204" pitchFamily="49" charset="-128"/>
              <a:ea typeface="ＭＳ ゴシック" panose="020B0609070205080204" pitchFamily="49" charset="-128"/>
            </a:rPr>
            <a:t>0.09</a:t>
          </a:r>
          <a:r>
            <a:rPr kumimoji="1" lang="ja-JP" altLang="en-US" sz="1100" b="1">
              <a:solidFill>
                <a:srgbClr val="FF0000"/>
              </a:solidFill>
              <a:latin typeface="ＭＳ ゴシック" panose="020B0609070205080204" pitchFamily="49" charset="-128"/>
              <a:ea typeface="ＭＳ ゴシック" panose="020B0609070205080204" pitchFamily="49" charset="-128"/>
            </a:rPr>
            <a:t>」「</a:t>
          </a:r>
          <a:r>
            <a:rPr kumimoji="1" lang="en-US" altLang="ja-JP" sz="1100" b="1">
              <a:solidFill>
                <a:srgbClr val="FF0000"/>
              </a:solidFill>
              <a:latin typeface="ＭＳ ゴシック" panose="020B0609070205080204" pitchFamily="49" charset="-128"/>
              <a:ea typeface="ＭＳ ゴシック" panose="020B0609070205080204" pitchFamily="49" charset="-128"/>
            </a:rPr>
            <a:t>0.11</a:t>
          </a:r>
          <a:r>
            <a:rPr kumimoji="1" lang="ja-JP" altLang="en-US" sz="1100" b="1">
              <a:solidFill>
                <a:srgbClr val="FF0000"/>
              </a:solidFill>
              <a:latin typeface="ＭＳ ゴシック" panose="020B0609070205080204" pitchFamily="49" charset="-128"/>
              <a:ea typeface="ＭＳ ゴシック" panose="020B0609070205080204" pitchFamily="49" charset="-128"/>
            </a:rPr>
            <a:t>」「</a:t>
          </a:r>
          <a:r>
            <a:rPr kumimoji="1" lang="en-US" altLang="ja-JP" sz="1100" b="1">
              <a:solidFill>
                <a:srgbClr val="FF0000"/>
              </a:solidFill>
              <a:latin typeface="ＭＳ ゴシック" panose="020B0609070205080204" pitchFamily="49" charset="-128"/>
              <a:ea typeface="ＭＳ ゴシック" panose="020B0609070205080204" pitchFamily="49" charset="-128"/>
            </a:rPr>
            <a:t>0.15</a:t>
          </a:r>
          <a:r>
            <a:rPr kumimoji="1" lang="ja-JP" altLang="en-US" sz="1100" b="1">
              <a:solidFill>
                <a:srgbClr val="FF0000"/>
              </a:solidFill>
              <a:latin typeface="ＭＳ ゴシック" panose="020B0609070205080204" pitchFamily="49" charset="-128"/>
              <a:ea typeface="ＭＳ ゴシック" panose="020B0609070205080204" pitchFamily="49" charset="-128"/>
            </a:rPr>
            <a:t>」から選択）</a:t>
          </a:r>
        </a:p>
      </xdr:txBody>
    </xdr:sp>
    <xdr:clientData/>
  </xdr:twoCellAnchor>
  <xdr:twoCellAnchor>
    <xdr:from>
      <xdr:col>5</xdr:col>
      <xdr:colOff>644128</xdr:colOff>
      <xdr:row>7</xdr:row>
      <xdr:rowOff>82696</xdr:rowOff>
    </xdr:from>
    <xdr:to>
      <xdr:col>19</xdr:col>
      <xdr:colOff>0</xdr:colOff>
      <xdr:row>47</xdr:row>
      <xdr:rowOff>3572</xdr:rowOff>
    </xdr:to>
    <xdr:cxnSp macro="">
      <xdr:nvCxnSpPr>
        <xdr:cNvPr id="123" name="直線矢印コネクタ 122">
          <a:extLst>
            <a:ext uri="{FF2B5EF4-FFF2-40B4-BE49-F238E27FC236}">
              <a16:creationId xmlns:a16="http://schemas.microsoft.com/office/drawing/2014/main" id="{00000000-0008-0000-0100-00007B000000}"/>
            </a:ext>
          </a:extLst>
        </xdr:cNvPr>
        <xdr:cNvCxnSpPr>
          <a:stCxn id="105" idx="3"/>
          <a:endCxn id="122" idx="3"/>
        </xdr:cNvCxnSpPr>
      </xdr:nvCxnSpPr>
      <xdr:spPr>
        <a:xfrm flipH="1">
          <a:off x="4073128" y="1540021"/>
          <a:ext cx="4270772" cy="6778876"/>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2801</xdr:colOff>
      <xdr:row>35</xdr:row>
      <xdr:rowOff>104775</xdr:rowOff>
    </xdr:from>
    <xdr:to>
      <xdr:col>3</xdr:col>
      <xdr:colOff>670958</xdr:colOff>
      <xdr:row>43</xdr:row>
      <xdr:rowOff>31006</xdr:rowOff>
    </xdr:to>
    <xdr:grpSp>
      <xdr:nvGrpSpPr>
        <xdr:cNvPr id="228" name="グループ化 227">
          <a:extLst>
            <a:ext uri="{FF2B5EF4-FFF2-40B4-BE49-F238E27FC236}">
              <a16:creationId xmlns:a16="http://schemas.microsoft.com/office/drawing/2014/main" id="{00000000-0008-0000-0100-0000E4000000}"/>
            </a:ext>
          </a:extLst>
        </xdr:cNvPr>
        <xdr:cNvGrpSpPr/>
      </xdr:nvGrpSpPr>
      <xdr:grpSpPr>
        <a:xfrm>
          <a:off x="2801" y="6324600"/>
          <a:ext cx="2725557" cy="1297831"/>
          <a:chOff x="198076" y="1270347"/>
          <a:chExt cx="3341203" cy="1589676"/>
        </a:xfrm>
      </xdr:grpSpPr>
      <xdr:sp macro="" textlink="">
        <xdr:nvSpPr>
          <xdr:cNvPr id="229" name="正方形/長方形 228">
            <a:extLst>
              <a:ext uri="{FF2B5EF4-FFF2-40B4-BE49-F238E27FC236}">
                <a16:creationId xmlns:a16="http://schemas.microsoft.com/office/drawing/2014/main" id="{00000000-0008-0000-0100-0000E5000000}"/>
              </a:ext>
            </a:extLst>
          </xdr:cNvPr>
          <xdr:cNvSpPr/>
        </xdr:nvSpPr>
        <xdr:spPr>
          <a:xfrm>
            <a:off x="506683" y="1705515"/>
            <a:ext cx="2665561" cy="391064"/>
          </a:xfrm>
          <a:prstGeom prst="rect">
            <a:avLst/>
          </a:prstGeom>
          <a:pattFill prst="openDmnd">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xnSp macro="">
        <xdr:nvCxnSpPr>
          <xdr:cNvPr id="230" name="直線コネクタ 229">
            <a:extLst>
              <a:ext uri="{FF2B5EF4-FFF2-40B4-BE49-F238E27FC236}">
                <a16:creationId xmlns:a16="http://schemas.microsoft.com/office/drawing/2014/main" id="{00000000-0008-0000-0100-0000E6000000}"/>
              </a:ext>
            </a:extLst>
          </xdr:cNvPr>
          <xdr:cNvCxnSpPr/>
        </xdr:nvCxnSpPr>
        <xdr:spPr>
          <a:xfrm>
            <a:off x="506682" y="2185718"/>
            <a:ext cx="2665562" cy="0"/>
          </a:xfrm>
          <a:prstGeom prst="line">
            <a:avLst/>
          </a:prstGeom>
          <a:ln w="28575">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231" name="直線コネクタ 230">
            <a:extLst>
              <a:ext uri="{FF2B5EF4-FFF2-40B4-BE49-F238E27FC236}">
                <a16:creationId xmlns:a16="http://schemas.microsoft.com/office/drawing/2014/main" id="{00000000-0008-0000-0100-0000E7000000}"/>
              </a:ext>
            </a:extLst>
          </xdr:cNvPr>
          <xdr:cNvCxnSpPr/>
        </xdr:nvCxnSpPr>
        <xdr:spPr>
          <a:xfrm>
            <a:off x="506682" y="2096578"/>
            <a:ext cx="2665562" cy="0"/>
          </a:xfrm>
          <a:prstGeom prst="line">
            <a:avLst/>
          </a:prstGeom>
          <a:ln w="28575">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232" name="直線コネクタ 231">
            <a:extLst>
              <a:ext uri="{FF2B5EF4-FFF2-40B4-BE49-F238E27FC236}">
                <a16:creationId xmlns:a16="http://schemas.microsoft.com/office/drawing/2014/main" id="{00000000-0008-0000-0100-0000E8000000}"/>
              </a:ext>
            </a:extLst>
          </xdr:cNvPr>
          <xdr:cNvCxnSpPr/>
        </xdr:nvCxnSpPr>
        <xdr:spPr>
          <a:xfrm>
            <a:off x="506682" y="1705514"/>
            <a:ext cx="2665562" cy="0"/>
          </a:xfrm>
          <a:prstGeom prst="line">
            <a:avLst/>
          </a:prstGeom>
          <a:ln w="28575">
            <a:solidFill>
              <a:schemeClr val="tx1"/>
            </a:solidFill>
          </a:ln>
        </xdr:spPr>
        <xdr:style>
          <a:lnRef idx="1">
            <a:schemeClr val="dk1"/>
          </a:lnRef>
          <a:fillRef idx="0">
            <a:schemeClr val="dk1"/>
          </a:fillRef>
          <a:effectRef idx="0">
            <a:schemeClr val="dk1"/>
          </a:effectRef>
          <a:fontRef idx="minor">
            <a:schemeClr val="tx1"/>
          </a:fontRef>
        </xdr:style>
      </xdr:cxnSp>
      <xdr:grpSp>
        <xdr:nvGrpSpPr>
          <xdr:cNvPr id="233" name="グループ化 232">
            <a:extLst>
              <a:ext uri="{FF2B5EF4-FFF2-40B4-BE49-F238E27FC236}">
                <a16:creationId xmlns:a16="http://schemas.microsoft.com/office/drawing/2014/main" id="{00000000-0008-0000-0100-0000E9000000}"/>
              </a:ext>
            </a:extLst>
          </xdr:cNvPr>
          <xdr:cNvGrpSpPr/>
        </xdr:nvGrpSpPr>
        <xdr:grpSpPr>
          <a:xfrm>
            <a:off x="765475" y="1323076"/>
            <a:ext cx="336430" cy="621095"/>
            <a:chOff x="1216325" y="1380226"/>
            <a:chExt cx="336430" cy="621095"/>
          </a:xfrm>
        </xdr:grpSpPr>
        <xdr:sp macro="" textlink="">
          <xdr:nvSpPr>
            <xdr:cNvPr id="254" name="正方形/長方形 253">
              <a:extLst>
                <a:ext uri="{FF2B5EF4-FFF2-40B4-BE49-F238E27FC236}">
                  <a16:creationId xmlns:a16="http://schemas.microsoft.com/office/drawing/2014/main" id="{00000000-0008-0000-0100-0000FE000000}"/>
                </a:ext>
              </a:extLst>
            </xdr:cNvPr>
            <xdr:cNvSpPr/>
          </xdr:nvSpPr>
          <xdr:spPr>
            <a:xfrm>
              <a:off x="1216325" y="1380226"/>
              <a:ext cx="336430" cy="621095"/>
            </a:xfrm>
            <a:prstGeom prst="rect">
              <a:avLst/>
            </a:prstGeom>
            <a:solidFill>
              <a:schemeClr val="bg1"/>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xnSp macro="">
          <xdr:nvCxnSpPr>
            <xdr:cNvPr id="255" name="直線コネクタ 254">
              <a:extLst>
                <a:ext uri="{FF2B5EF4-FFF2-40B4-BE49-F238E27FC236}">
                  <a16:creationId xmlns:a16="http://schemas.microsoft.com/office/drawing/2014/main" id="{00000000-0008-0000-0100-0000FF000000}"/>
                </a:ext>
              </a:extLst>
            </xdr:cNvPr>
            <xdr:cNvCxnSpPr>
              <a:cxnSpLocks/>
            </xdr:cNvCxnSpPr>
          </xdr:nvCxnSpPr>
          <xdr:spPr>
            <a:xfrm>
              <a:off x="1216325" y="1380226"/>
              <a:ext cx="336430" cy="621095"/>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6" name="直線コネクタ 255">
              <a:extLst>
                <a:ext uri="{FF2B5EF4-FFF2-40B4-BE49-F238E27FC236}">
                  <a16:creationId xmlns:a16="http://schemas.microsoft.com/office/drawing/2014/main" id="{00000000-0008-0000-0100-000000010000}"/>
                </a:ext>
              </a:extLst>
            </xdr:cNvPr>
            <xdr:cNvCxnSpPr>
              <a:cxnSpLocks/>
            </xdr:cNvCxnSpPr>
          </xdr:nvCxnSpPr>
          <xdr:spPr>
            <a:xfrm flipH="1">
              <a:off x="1216325" y="1380226"/>
              <a:ext cx="336430" cy="621095"/>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nvGrpSpPr>
          <xdr:cNvPr id="234" name="グループ化 233">
            <a:extLst>
              <a:ext uri="{FF2B5EF4-FFF2-40B4-BE49-F238E27FC236}">
                <a16:creationId xmlns:a16="http://schemas.microsoft.com/office/drawing/2014/main" id="{00000000-0008-0000-0100-0000EA000000}"/>
              </a:ext>
            </a:extLst>
          </xdr:cNvPr>
          <xdr:cNvGrpSpPr/>
        </xdr:nvGrpSpPr>
        <xdr:grpSpPr>
          <a:xfrm>
            <a:off x="2618088" y="1323076"/>
            <a:ext cx="336430" cy="621095"/>
            <a:chOff x="1216325" y="1380226"/>
            <a:chExt cx="336430" cy="621095"/>
          </a:xfrm>
        </xdr:grpSpPr>
        <xdr:sp macro="" textlink="">
          <xdr:nvSpPr>
            <xdr:cNvPr id="251" name="正方形/長方形 250">
              <a:extLst>
                <a:ext uri="{FF2B5EF4-FFF2-40B4-BE49-F238E27FC236}">
                  <a16:creationId xmlns:a16="http://schemas.microsoft.com/office/drawing/2014/main" id="{00000000-0008-0000-0100-0000FB000000}"/>
                </a:ext>
              </a:extLst>
            </xdr:cNvPr>
            <xdr:cNvSpPr/>
          </xdr:nvSpPr>
          <xdr:spPr>
            <a:xfrm>
              <a:off x="1216325" y="1380226"/>
              <a:ext cx="336430" cy="621095"/>
            </a:xfrm>
            <a:prstGeom prst="rect">
              <a:avLst/>
            </a:prstGeom>
            <a:solidFill>
              <a:schemeClr val="bg1"/>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xnSp macro="">
          <xdr:nvCxnSpPr>
            <xdr:cNvPr id="252" name="直線コネクタ 251">
              <a:extLst>
                <a:ext uri="{FF2B5EF4-FFF2-40B4-BE49-F238E27FC236}">
                  <a16:creationId xmlns:a16="http://schemas.microsoft.com/office/drawing/2014/main" id="{00000000-0008-0000-0100-0000FC000000}"/>
                </a:ext>
              </a:extLst>
            </xdr:cNvPr>
            <xdr:cNvCxnSpPr>
              <a:cxnSpLocks/>
            </xdr:cNvCxnSpPr>
          </xdr:nvCxnSpPr>
          <xdr:spPr>
            <a:xfrm>
              <a:off x="1216325" y="1380226"/>
              <a:ext cx="336430" cy="621095"/>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3" name="直線コネクタ 252">
              <a:extLst>
                <a:ext uri="{FF2B5EF4-FFF2-40B4-BE49-F238E27FC236}">
                  <a16:creationId xmlns:a16="http://schemas.microsoft.com/office/drawing/2014/main" id="{00000000-0008-0000-0100-0000FD000000}"/>
                </a:ext>
              </a:extLst>
            </xdr:cNvPr>
            <xdr:cNvCxnSpPr>
              <a:cxnSpLocks/>
            </xdr:cNvCxnSpPr>
          </xdr:nvCxnSpPr>
          <xdr:spPr>
            <a:xfrm flipH="1">
              <a:off x="1216325" y="1380226"/>
              <a:ext cx="336430" cy="621095"/>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235" name="テキスト ボックス 57">
            <a:extLst>
              <a:ext uri="{FF2B5EF4-FFF2-40B4-BE49-F238E27FC236}">
                <a16:creationId xmlns:a16="http://schemas.microsoft.com/office/drawing/2014/main" id="{00000000-0008-0000-0100-0000EB000000}"/>
              </a:ext>
            </a:extLst>
          </xdr:cNvPr>
          <xdr:cNvSpPr txBox="1"/>
        </xdr:nvSpPr>
        <xdr:spPr>
          <a:xfrm>
            <a:off x="1495455" y="2160517"/>
            <a:ext cx="919332" cy="32342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800"/>
              <a:t>（室内）</a:t>
            </a:r>
          </a:p>
        </xdr:txBody>
      </xdr:sp>
      <xdr:sp macro="" textlink="">
        <xdr:nvSpPr>
          <xdr:cNvPr id="236" name="テキスト ボックス 58">
            <a:extLst>
              <a:ext uri="{FF2B5EF4-FFF2-40B4-BE49-F238E27FC236}">
                <a16:creationId xmlns:a16="http://schemas.microsoft.com/office/drawing/2014/main" id="{00000000-0008-0000-0100-0000EC000000}"/>
              </a:ext>
            </a:extLst>
          </xdr:cNvPr>
          <xdr:cNvSpPr txBox="1"/>
        </xdr:nvSpPr>
        <xdr:spPr>
          <a:xfrm>
            <a:off x="1424109" y="1270347"/>
            <a:ext cx="874008" cy="32342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800"/>
              <a:t>（天井裏）</a:t>
            </a:r>
          </a:p>
        </xdr:txBody>
      </xdr:sp>
      <xdr:cxnSp macro="">
        <xdr:nvCxnSpPr>
          <xdr:cNvPr id="237" name="直線コネクタ 236">
            <a:extLst>
              <a:ext uri="{FF2B5EF4-FFF2-40B4-BE49-F238E27FC236}">
                <a16:creationId xmlns:a16="http://schemas.microsoft.com/office/drawing/2014/main" id="{00000000-0008-0000-0100-0000ED000000}"/>
              </a:ext>
            </a:extLst>
          </xdr:cNvPr>
          <xdr:cNvCxnSpPr/>
        </xdr:nvCxnSpPr>
        <xdr:spPr>
          <a:xfrm>
            <a:off x="506682" y="2511362"/>
            <a:ext cx="2665562" cy="0"/>
          </a:xfrm>
          <a:prstGeom prst="line">
            <a:avLst/>
          </a:prstGeom>
          <a:ln w="28575">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238" name="直線コネクタ 237">
            <a:extLst>
              <a:ext uri="{FF2B5EF4-FFF2-40B4-BE49-F238E27FC236}">
                <a16:creationId xmlns:a16="http://schemas.microsoft.com/office/drawing/2014/main" id="{00000000-0008-0000-0100-0000EE000000}"/>
              </a:ext>
            </a:extLst>
          </xdr:cNvPr>
          <xdr:cNvCxnSpPr>
            <a:cxnSpLocks/>
          </xdr:cNvCxnSpPr>
        </xdr:nvCxnSpPr>
        <xdr:spPr>
          <a:xfrm flipV="1">
            <a:off x="764561" y="2371362"/>
            <a:ext cx="0" cy="148267"/>
          </a:xfrm>
          <a:prstGeom prst="line">
            <a:avLst/>
          </a:prstGeom>
          <a:ln w="28575">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239" name="直線コネクタ 238">
            <a:extLst>
              <a:ext uri="{FF2B5EF4-FFF2-40B4-BE49-F238E27FC236}">
                <a16:creationId xmlns:a16="http://schemas.microsoft.com/office/drawing/2014/main" id="{00000000-0008-0000-0100-0000EF000000}"/>
              </a:ext>
            </a:extLst>
          </xdr:cNvPr>
          <xdr:cNvCxnSpPr>
            <a:cxnSpLocks/>
          </xdr:cNvCxnSpPr>
        </xdr:nvCxnSpPr>
        <xdr:spPr>
          <a:xfrm flipV="1">
            <a:off x="1099703" y="2371362"/>
            <a:ext cx="0" cy="148267"/>
          </a:xfrm>
          <a:prstGeom prst="line">
            <a:avLst/>
          </a:prstGeom>
          <a:ln w="28575">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240" name="直線コネクタ 239">
            <a:extLst>
              <a:ext uri="{FF2B5EF4-FFF2-40B4-BE49-F238E27FC236}">
                <a16:creationId xmlns:a16="http://schemas.microsoft.com/office/drawing/2014/main" id="{00000000-0008-0000-0100-0000F0000000}"/>
              </a:ext>
            </a:extLst>
          </xdr:cNvPr>
          <xdr:cNvCxnSpPr>
            <a:cxnSpLocks/>
          </xdr:cNvCxnSpPr>
        </xdr:nvCxnSpPr>
        <xdr:spPr>
          <a:xfrm flipV="1">
            <a:off x="2613923" y="2371362"/>
            <a:ext cx="0" cy="148267"/>
          </a:xfrm>
          <a:prstGeom prst="line">
            <a:avLst/>
          </a:prstGeom>
          <a:ln w="28575">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241" name="直線コネクタ 240">
            <a:extLst>
              <a:ext uri="{FF2B5EF4-FFF2-40B4-BE49-F238E27FC236}">
                <a16:creationId xmlns:a16="http://schemas.microsoft.com/office/drawing/2014/main" id="{00000000-0008-0000-0100-0000F1000000}"/>
              </a:ext>
            </a:extLst>
          </xdr:cNvPr>
          <xdr:cNvCxnSpPr>
            <a:cxnSpLocks/>
          </xdr:cNvCxnSpPr>
        </xdr:nvCxnSpPr>
        <xdr:spPr>
          <a:xfrm flipV="1">
            <a:off x="2954518" y="2371362"/>
            <a:ext cx="0" cy="148267"/>
          </a:xfrm>
          <a:prstGeom prst="line">
            <a:avLst/>
          </a:prstGeom>
          <a:ln w="28575">
            <a:solidFill>
              <a:schemeClr val="tx1"/>
            </a:solidFill>
          </a:ln>
        </xdr:spPr>
        <xdr:style>
          <a:lnRef idx="1">
            <a:schemeClr val="dk1"/>
          </a:lnRef>
          <a:fillRef idx="0">
            <a:schemeClr val="dk1"/>
          </a:fillRef>
          <a:effectRef idx="0">
            <a:schemeClr val="dk1"/>
          </a:effectRef>
          <a:fontRef idx="minor">
            <a:schemeClr val="tx1"/>
          </a:fontRef>
        </xdr:style>
      </xdr:cxnSp>
      <xdr:sp macro="" textlink="">
        <xdr:nvSpPr>
          <xdr:cNvPr id="242" name="楕円 241">
            <a:extLst>
              <a:ext uri="{FF2B5EF4-FFF2-40B4-BE49-F238E27FC236}">
                <a16:creationId xmlns:a16="http://schemas.microsoft.com/office/drawing/2014/main" id="{00000000-0008-0000-0100-0000F2000000}"/>
              </a:ext>
            </a:extLst>
          </xdr:cNvPr>
          <xdr:cNvSpPr/>
        </xdr:nvSpPr>
        <xdr:spPr>
          <a:xfrm>
            <a:off x="731234" y="2477121"/>
            <a:ext cx="68482" cy="68482"/>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243" name="楕円 242">
            <a:extLst>
              <a:ext uri="{FF2B5EF4-FFF2-40B4-BE49-F238E27FC236}">
                <a16:creationId xmlns:a16="http://schemas.microsoft.com/office/drawing/2014/main" id="{00000000-0008-0000-0100-0000F3000000}"/>
              </a:ext>
            </a:extLst>
          </xdr:cNvPr>
          <xdr:cNvSpPr/>
        </xdr:nvSpPr>
        <xdr:spPr>
          <a:xfrm>
            <a:off x="1065462" y="2483508"/>
            <a:ext cx="68482" cy="68482"/>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244" name="楕円 243">
            <a:extLst>
              <a:ext uri="{FF2B5EF4-FFF2-40B4-BE49-F238E27FC236}">
                <a16:creationId xmlns:a16="http://schemas.microsoft.com/office/drawing/2014/main" id="{00000000-0008-0000-0100-0000F4000000}"/>
              </a:ext>
            </a:extLst>
          </xdr:cNvPr>
          <xdr:cNvSpPr/>
        </xdr:nvSpPr>
        <xdr:spPr>
          <a:xfrm>
            <a:off x="2579682" y="2483508"/>
            <a:ext cx="68482" cy="68482"/>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245" name="楕円 244">
            <a:extLst>
              <a:ext uri="{FF2B5EF4-FFF2-40B4-BE49-F238E27FC236}">
                <a16:creationId xmlns:a16="http://schemas.microsoft.com/office/drawing/2014/main" id="{00000000-0008-0000-0100-0000F5000000}"/>
              </a:ext>
            </a:extLst>
          </xdr:cNvPr>
          <xdr:cNvSpPr/>
        </xdr:nvSpPr>
        <xdr:spPr>
          <a:xfrm>
            <a:off x="2920277" y="2477121"/>
            <a:ext cx="68482" cy="68482"/>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246" name="テキスト ボックス 69">
            <a:extLst>
              <a:ext uri="{FF2B5EF4-FFF2-40B4-BE49-F238E27FC236}">
                <a16:creationId xmlns:a16="http://schemas.microsoft.com/office/drawing/2014/main" id="{00000000-0008-0000-0100-0000F6000000}"/>
              </a:ext>
            </a:extLst>
          </xdr:cNvPr>
          <xdr:cNvSpPr txBox="1"/>
        </xdr:nvSpPr>
        <xdr:spPr>
          <a:xfrm>
            <a:off x="632384" y="2534564"/>
            <a:ext cx="615712" cy="32342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800"/>
              <a:t>熱橋部</a:t>
            </a:r>
          </a:p>
        </xdr:txBody>
      </xdr:sp>
      <xdr:sp macro="" textlink="">
        <xdr:nvSpPr>
          <xdr:cNvPr id="247" name="テキスト ボックス 71">
            <a:extLst>
              <a:ext uri="{FF2B5EF4-FFF2-40B4-BE49-F238E27FC236}">
                <a16:creationId xmlns:a16="http://schemas.microsoft.com/office/drawing/2014/main" id="{00000000-0008-0000-0100-0000F7000000}"/>
              </a:ext>
            </a:extLst>
          </xdr:cNvPr>
          <xdr:cNvSpPr txBox="1"/>
        </xdr:nvSpPr>
        <xdr:spPr>
          <a:xfrm>
            <a:off x="2469758" y="2536599"/>
            <a:ext cx="615712" cy="32342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800"/>
              <a:t>熱橋部</a:t>
            </a:r>
          </a:p>
        </xdr:txBody>
      </xdr:sp>
      <xdr:sp macro="" textlink="">
        <xdr:nvSpPr>
          <xdr:cNvPr id="248" name="テキスト ボックス 72">
            <a:extLst>
              <a:ext uri="{FF2B5EF4-FFF2-40B4-BE49-F238E27FC236}">
                <a16:creationId xmlns:a16="http://schemas.microsoft.com/office/drawing/2014/main" id="{00000000-0008-0000-0100-0000F8000000}"/>
              </a:ext>
            </a:extLst>
          </xdr:cNvPr>
          <xdr:cNvSpPr txBox="1"/>
        </xdr:nvSpPr>
        <xdr:spPr>
          <a:xfrm>
            <a:off x="1533653" y="2533198"/>
            <a:ext cx="615712" cy="32342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800"/>
              <a:t>一般部</a:t>
            </a:r>
          </a:p>
        </xdr:txBody>
      </xdr:sp>
      <xdr:sp macro="" textlink="">
        <xdr:nvSpPr>
          <xdr:cNvPr id="249" name="テキスト ボックス 73">
            <a:extLst>
              <a:ext uri="{FF2B5EF4-FFF2-40B4-BE49-F238E27FC236}">
                <a16:creationId xmlns:a16="http://schemas.microsoft.com/office/drawing/2014/main" id="{00000000-0008-0000-0100-0000F9000000}"/>
              </a:ext>
            </a:extLst>
          </xdr:cNvPr>
          <xdr:cNvSpPr txBox="1"/>
        </xdr:nvSpPr>
        <xdr:spPr>
          <a:xfrm>
            <a:off x="2923567" y="2529974"/>
            <a:ext cx="615712" cy="32342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800"/>
              <a:t>一般部</a:t>
            </a:r>
          </a:p>
        </xdr:txBody>
      </xdr:sp>
      <xdr:sp macro="" textlink="">
        <xdr:nvSpPr>
          <xdr:cNvPr id="250" name="テキスト ボックス 74">
            <a:extLst>
              <a:ext uri="{FF2B5EF4-FFF2-40B4-BE49-F238E27FC236}">
                <a16:creationId xmlns:a16="http://schemas.microsoft.com/office/drawing/2014/main" id="{00000000-0008-0000-0100-0000FA000000}"/>
              </a:ext>
            </a:extLst>
          </xdr:cNvPr>
          <xdr:cNvSpPr txBox="1"/>
        </xdr:nvSpPr>
        <xdr:spPr>
          <a:xfrm>
            <a:off x="198076" y="2534564"/>
            <a:ext cx="615712" cy="32342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800"/>
              <a:t>一般部</a:t>
            </a:r>
          </a:p>
        </xdr:txBody>
      </xdr:sp>
    </xdr:grpSp>
    <xdr:clientData/>
  </xdr:twoCellAnchor>
  <xdr:oneCellAnchor>
    <xdr:from>
      <xdr:col>0</xdr:col>
      <xdr:colOff>95250</xdr:colOff>
      <xdr:row>33</xdr:row>
      <xdr:rowOff>114300</xdr:rowOff>
    </xdr:from>
    <xdr:ext cx="2031325" cy="349776"/>
    <xdr:sp macro="" textlink="">
      <xdr:nvSpPr>
        <xdr:cNvPr id="164" name="テキスト ボックス 163">
          <a:extLst>
            <a:ext uri="{FF2B5EF4-FFF2-40B4-BE49-F238E27FC236}">
              <a16:creationId xmlns:a16="http://schemas.microsoft.com/office/drawing/2014/main" id="{00000000-0008-0000-0100-0000A4000000}"/>
            </a:ext>
          </a:extLst>
        </xdr:cNvPr>
        <xdr:cNvSpPr txBox="1"/>
      </xdr:nvSpPr>
      <xdr:spPr>
        <a:xfrm>
          <a:off x="95250" y="6010275"/>
          <a:ext cx="2031325"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熱橋部概念図（例：天井）</a:t>
          </a:r>
        </a:p>
      </xdr:txBody>
    </xdr:sp>
    <xdr:clientData/>
  </xdr:oneCellAnchor>
  <xdr:oneCellAnchor>
    <xdr:from>
      <xdr:col>3</xdr:col>
      <xdr:colOff>350183</xdr:colOff>
      <xdr:row>36</xdr:row>
      <xdr:rowOff>123825</xdr:rowOff>
    </xdr:from>
    <xdr:ext cx="2115111" cy="736164"/>
    <xdr:sp macro="" textlink="">
      <xdr:nvSpPr>
        <xdr:cNvPr id="259" name="テキスト ボックス 258">
          <a:extLst>
            <a:ext uri="{FF2B5EF4-FFF2-40B4-BE49-F238E27FC236}">
              <a16:creationId xmlns:a16="http://schemas.microsoft.com/office/drawing/2014/main" id="{00000000-0008-0000-0100-000003010000}"/>
            </a:ext>
          </a:extLst>
        </xdr:cNvPr>
        <xdr:cNvSpPr txBox="1"/>
      </xdr:nvSpPr>
      <xdr:spPr>
        <a:xfrm>
          <a:off x="2400859" y="6365501"/>
          <a:ext cx="2115111" cy="736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b="1"/>
            <a:t>※</a:t>
          </a:r>
          <a:r>
            <a:rPr kumimoji="1" lang="ja-JP" altLang="en-US" sz="1000" b="1"/>
            <a:t>断熱材が存在しない、もしくは一般部の厚みの確保ができない部分を熱橋部として計算ください。</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BC364-7E5E-4A93-93D8-B5948C96EC5A}">
  <dimension ref="A1:AM108"/>
  <sheetViews>
    <sheetView showGridLines="0" tabSelected="1" view="pageBreakPreview" zoomScaleNormal="100" zoomScaleSheetLayoutView="100" workbookViewId="0">
      <selection activeCell="A5" sqref="A5:I5"/>
    </sheetView>
  </sheetViews>
  <sheetFormatPr defaultRowHeight="10.5" x14ac:dyDescent="0.4"/>
  <cols>
    <col min="1" max="4" width="3.75" style="1" customWidth="1"/>
    <col min="5" max="5" width="8.75" style="1" customWidth="1"/>
    <col min="6" max="6" width="6.75" style="1" customWidth="1"/>
    <col min="7" max="7" width="4.5" style="1" customWidth="1"/>
    <col min="8" max="9" width="3.25" style="1" customWidth="1"/>
    <col min="10" max="10" width="1" style="1" customWidth="1"/>
    <col min="11" max="14" width="3.75" style="1" customWidth="1"/>
    <col min="15" max="15" width="8.75" style="1" customWidth="1"/>
    <col min="16" max="16" width="6.75" style="1" customWidth="1"/>
    <col min="17" max="17" width="4.5" style="1" customWidth="1"/>
    <col min="18" max="19" width="3.25" style="1" customWidth="1"/>
    <col min="20" max="20" width="2.25" style="1" customWidth="1"/>
    <col min="21" max="21" width="52.125" style="11" customWidth="1"/>
    <col min="22" max="22" width="2.25" style="11" customWidth="1"/>
    <col min="23" max="23" width="3" style="11" customWidth="1"/>
    <col min="24" max="24" width="12.25" style="1" customWidth="1"/>
    <col min="25" max="25" width="7.75" style="1" customWidth="1"/>
    <col min="26" max="26" width="6.25" style="1" customWidth="1"/>
    <col min="27" max="28" width="7.25" style="1" customWidth="1"/>
    <col min="29" max="29" width="7.625" style="1" customWidth="1"/>
    <col min="30" max="30" width="31" style="1" customWidth="1"/>
    <col min="31" max="31" width="2.75" style="1" customWidth="1"/>
    <col min="32" max="32" width="3" style="1" customWidth="1"/>
    <col min="33" max="33" width="12.25" style="1" customWidth="1"/>
    <col min="34" max="34" width="7.75" style="1" customWidth="1"/>
    <col min="35" max="35" width="6.25" style="1" customWidth="1"/>
    <col min="36" max="37" width="7.25" style="1" customWidth="1"/>
    <col min="38" max="38" width="7.625" style="1" customWidth="1"/>
    <col min="39" max="39" width="31" style="1" customWidth="1"/>
    <col min="40" max="16384" width="9" style="1"/>
  </cols>
  <sheetData>
    <row r="1" spans="1:39" s="11" customFormat="1" x14ac:dyDescent="0.4">
      <c r="A1" s="46" t="s">
        <v>44</v>
      </c>
      <c r="B1" s="46"/>
      <c r="C1" s="46"/>
      <c r="D1" s="46"/>
      <c r="E1" s="46"/>
      <c r="F1" s="46"/>
      <c r="G1" s="46"/>
      <c r="H1" s="46"/>
      <c r="I1" s="46"/>
      <c r="J1" s="46"/>
      <c r="K1" s="46"/>
      <c r="L1" s="46"/>
      <c r="M1" s="46"/>
      <c r="N1" s="46"/>
      <c r="O1" s="46"/>
      <c r="P1" s="46"/>
      <c r="Q1" s="46"/>
      <c r="R1" s="46"/>
      <c r="S1" s="46"/>
    </row>
    <row r="2" spans="1:39" ht="21" customHeight="1" x14ac:dyDescent="0.4">
      <c r="A2" s="64" t="s">
        <v>17</v>
      </c>
      <c r="B2" s="64"/>
      <c r="C2" s="64"/>
      <c r="D2" s="64"/>
      <c r="E2" s="64"/>
      <c r="F2" s="64"/>
      <c r="G2" s="64"/>
      <c r="H2" s="64"/>
      <c r="I2" s="64"/>
      <c r="J2" s="64"/>
      <c r="K2" s="64"/>
      <c r="L2" s="64"/>
      <c r="M2" s="64"/>
      <c r="N2" s="64"/>
      <c r="O2" s="64"/>
      <c r="P2" s="64"/>
      <c r="Q2" s="64"/>
      <c r="R2" s="64"/>
      <c r="S2" s="64"/>
      <c r="U2" s="19" t="s">
        <v>40</v>
      </c>
      <c r="W2" s="68" t="s">
        <v>39</v>
      </c>
      <c r="X2" s="68"/>
      <c r="Y2" s="68"/>
      <c r="Z2" s="68"/>
      <c r="AA2" s="68"/>
      <c r="AB2" s="68"/>
      <c r="AC2" s="68"/>
      <c r="AD2" s="68"/>
      <c r="AE2" s="68"/>
      <c r="AF2" s="68"/>
      <c r="AG2" s="68"/>
      <c r="AH2" s="68"/>
      <c r="AI2" s="68"/>
      <c r="AJ2" s="68"/>
      <c r="AK2" s="68"/>
      <c r="AL2" s="68"/>
      <c r="AM2" s="68"/>
    </row>
    <row r="3" spans="1:39" ht="29.25" customHeight="1" x14ac:dyDescent="0.4">
      <c r="A3" s="62" t="s">
        <v>45</v>
      </c>
      <c r="B3" s="62"/>
      <c r="C3" s="62"/>
      <c r="D3" s="62"/>
      <c r="E3" s="62"/>
      <c r="F3" s="62"/>
      <c r="G3" s="62"/>
      <c r="H3" s="62"/>
      <c r="I3" s="62"/>
      <c r="J3" s="62"/>
      <c r="K3" s="62"/>
      <c r="L3" s="62"/>
      <c r="M3" s="62"/>
      <c r="N3" s="62"/>
      <c r="O3" s="62"/>
      <c r="P3" s="62"/>
      <c r="Q3" s="62"/>
      <c r="R3" s="62"/>
      <c r="S3" s="62"/>
      <c r="U3" s="27" t="s">
        <v>42</v>
      </c>
      <c r="W3" s="69" t="s">
        <v>43</v>
      </c>
      <c r="X3" s="70"/>
      <c r="Y3" s="70"/>
      <c r="Z3" s="70"/>
      <c r="AA3" s="70"/>
      <c r="AB3" s="70"/>
      <c r="AC3" s="70"/>
      <c r="AD3" s="70"/>
      <c r="AE3" s="70"/>
      <c r="AF3" s="70"/>
      <c r="AG3" s="70"/>
      <c r="AH3" s="70"/>
      <c r="AI3" s="70"/>
      <c r="AJ3" s="70"/>
      <c r="AK3" s="70"/>
      <c r="AL3" s="70"/>
      <c r="AM3" s="70"/>
    </row>
    <row r="4" spans="1:39" x14ac:dyDescent="0.4">
      <c r="A4" s="63" t="s">
        <v>15</v>
      </c>
      <c r="B4" s="63"/>
      <c r="C4" s="63"/>
      <c r="D4" s="63"/>
      <c r="E4" s="63"/>
      <c r="F4" s="63"/>
      <c r="G4" s="63"/>
      <c r="H4" s="63"/>
      <c r="I4" s="63"/>
      <c r="J4" s="63"/>
      <c r="K4" s="63"/>
      <c r="L4" s="63"/>
      <c r="M4" s="63"/>
      <c r="N4" s="63"/>
      <c r="O4" s="63"/>
      <c r="P4" s="63"/>
      <c r="Q4" s="63"/>
      <c r="R4" s="63"/>
      <c r="S4" s="63"/>
    </row>
    <row r="5" spans="1:39" ht="18" customHeight="1" x14ac:dyDescent="0.4">
      <c r="A5" s="40" t="s">
        <v>46</v>
      </c>
      <c r="B5" s="41"/>
      <c r="C5" s="41"/>
      <c r="D5" s="41"/>
      <c r="E5" s="41"/>
      <c r="F5" s="41"/>
      <c r="G5" s="41"/>
      <c r="H5" s="41"/>
      <c r="I5" s="42"/>
      <c r="J5" s="28"/>
      <c r="K5" s="40" t="s">
        <v>46</v>
      </c>
      <c r="L5" s="41"/>
      <c r="M5" s="41"/>
      <c r="N5" s="41"/>
      <c r="O5" s="41"/>
      <c r="P5" s="41"/>
      <c r="Q5" s="41"/>
      <c r="R5" s="41"/>
      <c r="S5" s="42"/>
      <c r="W5" s="65" t="str">
        <f>A5</f>
        <v>屋根</v>
      </c>
      <c r="X5" s="65"/>
      <c r="Y5" s="65"/>
      <c r="Z5" s="65"/>
      <c r="AA5" s="65"/>
      <c r="AB5" s="65"/>
      <c r="AC5" s="65"/>
      <c r="AD5" s="65"/>
      <c r="AF5" s="65" t="str">
        <f>K5</f>
        <v>屋根</v>
      </c>
      <c r="AG5" s="65"/>
      <c r="AH5" s="65"/>
      <c r="AI5" s="65"/>
      <c r="AJ5" s="65"/>
      <c r="AK5" s="65"/>
      <c r="AL5" s="65"/>
      <c r="AM5" s="65"/>
    </row>
    <row r="6" spans="1:39" ht="12.75" customHeight="1" x14ac:dyDescent="0.4">
      <c r="A6" s="53" t="s">
        <v>1</v>
      </c>
      <c r="B6" s="54"/>
      <c r="C6" s="53" t="s">
        <v>2</v>
      </c>
      <c r="D6" s="54"/>
      <c r="E6" s="53" t="s">
        <v>8</v>
      </c>
      <c r="F6" s="56" t="s">
        <v>5</v>
      </c>
      <c r="G6" s="56" t="s">
        <v>0</v>
      </c>
      <c r="H6" s="58" t="s">
        <v>9</v>
      </c>
      <c r="I6" s="54"/>
      <c r="J6" s="28"/>
      <c r="K6" s="53" t="s">
        <v>1</v>
      </c>
      <c r="L6" s="54"/>
      <c r="M6" s="53" t="s">
        <v>2</v>
      </c>
      <c r="N6" s="54"/>
      <c r="O6" s="53" t="s">
        <v>8</v>
      </c>
      <c r="P6" s="56" t="s">
        <v>5</v>
      </c>
      <c r="Q6" s="56" t="s">
        <v>0</v>
      </c>
      <c r="R6" s="58" t="s">
        <v>9</v>
      </c>
      <c r="S6" s="54"/>
      <c r="W6" s="17"/>
      <c r="X6" s="17" t="s">
        <v>26</v>
      </c>
      <c r="Y6" s="17" t="s">
        <v>27</v>
      </c>
      <c r="Z6" s="17" t="s">
        <v>28</v>
      </c>
      <c r="AA6" s="17" t="s">
        <v>3</v>
      </c>
      <c r="AB6" s="17" t="s">
        <v>4</v>
      </c>
      <c r="AC6" s="17" t="s">
        <v>34</v>
      </c>
      <c r="AD6" s="17" t="s">
        <v>25</v>
      </c>
      <c r="AF6" s="17"/>
      <c r="AG6" s="17" t="s">
        <v>26</v>
      </c>
      <c r="AH6" s="17" t="s">
        <v>27</v>
      </c>
      <c r="AI6" s="17" t="s">
        <v>28</v>
      </c>
      <c r="AJ6" s="17" t="s">
        <v>3</v>
      </c>
      <c r="AK6" s="17" t="s">
        <v>4</v>
      </c>
      <c r="AL6" s="17" t="s">
        <v>34</v>
      </c>
      <c r="AM6" s="17" t="s">
        <v>25</v>
      </c>
    </row>
    <row r="7" spans="1:39" ht="12.75" customHeight="1" x14ac:dyDescent="0.4">
      <c r="A7" s="29" t="s">
        <v>3</v>
      </c>
      <c r="B7" s="30" t="s">
        <v>4</v>
      </c>
      <c r="C7" s="29" t="s">
        <v>6</v>
      </c>
      <c r="D7" s="30" t="s">
        <v>7</v>
      </c>
      <c r="E7" s="55"/>
      <c r="F7" s="57"/>
      <c r="G7" s="57"/>
      <c r="H7" s="31" t="s">
        <v>3</v>
      </c>
      <c r="I7" s="30" t="s">
        <v>4</v>
      </c>
      <c r="J7" s="28"/>
      <c r="K7" s="29" t="s">
        <v>3</v>
      </c>
      <c r="L7" s="30" t="s">
        <v>4</v>
      </c>
      <c r="M7" s="29" t="s">
        <v>6</v>
      </c>
      <c r="N7" s="30" t="s">
        <v>7</v>
      </c>
      <c r="O7" s="55"/>
      <c r="P7" s="57"/>
      <c r="Q7" s="57"/>
      <c r="R7" s="31" t="s">
        <v>3</v>
      </c>
      <c r="S7" s="30" t="s">
        <v>4</v>
      </c>
      <c r="W7" s="67" t="s">
        <v>22</v>
      </c>
      <c r="X7" s="18" t="str">
        <f t="shared" ref="X7:Z10" si="0">E8</f>
        <v>断熱材</v>
      </c>
      <c r="Y7" s="17">
        <f t="shared" si="0"/>
        <v>0</v>
      </c>
      <c r="Z7" s="17">
        <f t="shared" si="0"/>
        <v>0</v>
      </c>
      <c r="AA7" s="17">
        <f>IF(AC7=TRUE(),IF(H8="○",Z7/1000/Y7,0),0)</f>
        <v>0</v>
      </c>
      <c r="AB7" s="17">
        <f>IF(AC7=TRUE(),IF(I8="○",Z7/1000/Y7,0),0)</f>
        <v>0</v>
      </c>
      <c r="AC7" s="17" t="b">
        <f>IF(OR(Y7=0,Z7=0),FALSE(),TRUE())</f>
        <v>0</v>
      </c>
      <c r="AD7" s="18" t="s">
        <v>29</v>
      </c>
      <c r="AF7" s="67" t="s">
        <v>22</v>
      </c>
      <c r="AG7" s="18" t="str">
        <f t="shared" ref="AG7:AI10" si="1">O8</f>
        <v>断熱材</v>
      </c>
      <c r="AH7" s="17">
        <f t="shared" si="1"/>
        <v>0</v>
      </c>
      <c r="AI7" s="17">
        <f t="shared" si="1"/>
        <v>0</v>
      </c>
      <c r="AJ7" s="17">
        <f>IF(AL7=TRUE(),IF(R8="○",AI7/1000/AH7,0),0)</f>
        <v>0</v>
      </c>
      <c r="AK7" s="17">
        <f>IF(AL7=TRUE(),IF(S8="○",AI7/1000/AH7,0),0)</f>
        <v>0</v>
      </c>
      <c r="AL7" s="17" t="b">
        <f>IF(OR(AH7=0,AI7=0),FALSE(),TRUE())</f>
        <v>0</v>
      </c>
      <c r="AM7" s="18" t="s">
        <v>29</v>
      </c>
    </row>
    <row r="8" spans="1:39" ht="12.75" customHeight="1" x14ac:dyDescent="0.4">
      <c r="A8" s="32"/>
      <c r="B8" s="33"/>
      <c r="C8" s="32"/>
      <c r="D8" s="33"/>
      <c r="E8" s="12" t="s">
        <v>12</v>
      </c>
      <c r="F8" s="34"/>
      <c r="G8" s="34"/>
      <c r="H8" s="35"/>
      <c r="I8" s="36"/>
      <c r="J8" s="28"/>
      <c r="K8" s="32"/>
      <c r="L8" s="33"/>
      <c r="M8" s="32"/>
      <c r="N8" s="33"/>
      <c r="O8" s="12" t="s">
        <v>12</v>
      </c>
      <c r="P8" s="34"/>
      <c r="Q8" s="34"/>
      <c r="R8" s="35"/>
      <c r="S8" s="36"/>
      <c r="W8" s="67"/>
      <c r="X8" s="18" t="str">
        <f t="shared" si="0"/>
        <v>熱橋木材</v>
      </c>
      <c r="Y8" s="17">
        <f t="shared" si="0"/>
        <v>0</v>
      </c>
      <c r="Z8" s="17">
        <f t="shared" si="0"/>
        <v>0</v>
      </c>
      <c r="AA8" s="17">
        <f>IF(AC8=TRUE(),IF(H9="○",Z8/1000/Y8,0),0)</f>
        <v>0</v>
      </c>
      <c r="AB8" s="17">
        <f>IF(AC8=TRUE(),IF(I9="○",Z8/1000/Y8,0),0)</f>
        <v>0</v>
      </c>
      <c r="AC8" s="17" t="b">
        <f>IF(OR(Y8=0,Z8=0),FALSE(),TRUE())</f>
        <v>0</v>
      </c>
      <c r="AD8" s="18" t="s">
        <v>29</v>
      </c>
      <c r="AF8" s="67"/>
      <c r="AG8" s="18" t="str">
        <f t="shared" si="1"/>
        <v>熱橋木材</v>
      </c>
      <c r="AH8" s="17">
        <f t="shared" si="1"/>
        <v>0</v>
      </c>
      <c r="AI8" s="17">
        <f t="shared" si="1"/>
        <v>0</v>
      </c>
      <c r="AJ8" s="17">
        <f>IF(AL8=TRUE(),IF(R9="○",AI8/1000/AH8,0),0)</f>
        <v>0</v>
      </c>
      <c r="AK8" s="17">
        <f>IF(AL8=TRUE(),IF(S9="○",AI8/1000/AH8,0),0)</f>
        <v>0</v>
      </c>
      <c r="AL8" s="17" t="b">
        <f>IF(OR(AH8=0,AI8=0),FALSE(),TRUE())</f>
        <v>0</v>
      </c>
      <c r="AM8" s="18" t="s">
        <v>29</v>
      </c>
    </row>
    <row r="9" spans="1:39" ht="12.75" customHeight="1" x14ac:dyDescent="0.4">
      <c r="A9" s="59" t="s">
        <v>13</v>
      </c>
      <c r="B9" s="60"/>
      <c r="C9" s="60"/>
      <c r="D9" s="61"/>
      <c r="E9" s="12" t="s">
        <v>16</v>
      </c>
      <c r="F9" s="34"/>
      <c r="G9" s="34"/>
      <c r="H9" s="35"/>
      <c r="I9" s="36"/>
      <c r="J9" s="28"/>
      <c r="K9" s="59" t="s">
        <v>13</v>
      </c>
      <c r="L9" s="60"/>
      <c r="M9" s="60"/>
      <c r="N9" s="61"/>
      <c r="O9" s="12" t="s">
        <v>16</v>
      </c>
      <c r="P9" s="34"/>
      <c r="Q9" s="34"/>
      <c r="R9" s="35"/>
      <c r="S9" s="36"/>
      <c r="W9" s="67"/>
      <c r="X9" s="18">
        <f t="shared" si="0"/>
        <v>0</v>
      </c>
      <c r="Y9" s="17">
        <f t="shared" si="0"/>
        <v>0</v>
      </c>
      <c r="Z9" s="17">
        <f t="shared" si="0"/>
        <v>0</v>
      </c>
      <c r="AA9" s="17">
        <f>IF(AC9=TRUE(),IF(H10="○",Z9/1000/Y9,0),0)</f>
        <v>0</v>
      </c>
      <c r="AB9" s="17">
        <f>IF(AC9=TRUE(),IF(I10="○",Z9/1000/Y9,0),0)</f>
        <v>0</v>
      </c>
      <c r="AC9" s="17" t="b">
        <f>IF(OR(Y9=0,Z9=0),FALSE(),TRUE())</f>
        <v>0</v>
      </c>
      <c r="AD9" s="18" t="s">
        <v>29</v>
      </c>
      <c r="AF9" s="67"/>
      <c r="AG9" s="18">
        <f t="shared" si="1"/>
        <v>0</v>
      </c>
      <c r="AH9" s="17">
        <f t="shared" si="1"/>
        <v>0</v>
      </c>
      <c r="AI9" s="17">
        <f t="shared" si="1"/>
        <v>0</v>
      </c>
      <c r="AJ9" s="17">
        <f>IF(AL9=TRUE(),IF(R10="○",AI9/1000/AH9,0),0)</f>
        <v>0</v>
      </c>
      <c r="AK9" s="17">
        <f>IF(AL9=TRUE(),IF(S10="○",AI9/1000/AH9,0),0)</f>
        <v>0</v>
      </c>
      <c r="AL9" s="17" t="b">
        <f>IF(OR(AH9=0,AI9=0),FALSE(),TRUE())</f>
        <v>0</v>
      </c>
      <c r="AM9" s="18" t="s">
        <v>29</v>
      </c>
    </row>
    <row r="10" spans="1:39" ht="12.75" customHeight="1" x14ac:dyDescent="0.4">
      <c r="A10" s="47" t="str">
        <f>AA18</f>
        <v/>
      </c>
      <c r="B10" s="48"/>
      <c r="C10" s="48"/>
      <c r="D10" s="49"/>
      <c r="E10" s="22"/>
      <c r="F10" s="34"/>
      <c r="G10" s="34"/>
      <c r="H10" s="35" t="s">
        <v>11</v>
      </c>
      <c r="I10" s="36" t="s">
        <v>11</v>
      </c>
      <c r="J10" s="28"/>
      <c r="K10" s="47" t="str">
        <f>AJ18</f>
        <v/>
      </c>
      <c r="L10" s="48"/>
      <c r="M10" s="48"/>
      <c r="N10" s="49"/>
      <c r="O10" s="22"/>
      <c r="P10" s="34"/>
      <c r="Q10" s="34"/>
      <c r="R10" s="35"/>
      <c r="S10" s="36"/>
      <c r="W10" s="67"/>
      <c r="X10" s="18">
        <f t="shared" si="0"/>
        <v>0</v>
      </c>
      <c r="Y10" s="17">
        <f t="shared" si="0"/>
        <v>0</v>
      </c>
      <c r="Z10" s="17">
        <f t="shared" si="0"/>
        <v>0</v>
      </c>
      <c r="AA10" s="17">
        <f>IF(AC10=TRUE(),IF(H11="○",Z10/1000/Y10,0),0)</f>
        <v>0</v>
      </c>
      <c r="AB10" s="17">
        <f>IF(AC10=TRUE(),IF(I11="○",Z10/1000/Y10,0),0)</f>
        <v>0</v>
      </c>
      <c r="AC10" s="17" t="b">
        <f>IF(OR(Y10=0,Z10=0),FALSE(),TRUE())</f>
        <v>0</v>
      </c>
      <c r="AD10" s="18" t="s">
        <v>29</v>
      </c>
      <c r="AF10" s="67"/>
      <c r="AG10" s="18">
        <f t="shared" si="1"/>
        <v>0</v>
      </c>
      <c r="AH10" s="17">
        <f t="shared" si="1"/>
        <v>0</v>
      </c>
      <c r="AI10" s="17">
        <f t="shared" si="1"/>
        <v>0</v>
      </c>
      <c r="AJ10" s="17">
        <f>IF(AL10=TRUE(),IF(R11="○",AI10/1000/AH10,0),0)</f>
        <v>0</v>
      </c>
      <c r="AK10" s="17">
        <f>IF(AL10=TRUE(),IF(S11="○",AI10/1000/AH10,0),0)</f>
        <v>0</v>
      </c>
      <c r="AL10" s="17" t="b">
        <f>IF(OR(AH10=0,AI10=0),FALSE(),TRUE())</f>
        <v>0</v>
      </c>
      <c r="AM10" s="18" t="s">
        <v>29</v>
      </c>
    </row>
    <row r="11" spans="1:39" ht="12.75" customHeight="1" x14ac:dyDescent="0.4">
      <c r="A11" s="50"/>
      <c r="B11" s="51"/>
      <c r="C11" s="51"/>
      <c r="D11" s="52"/>
      <c r="E11" s="23"/>
      <c r="F11" s="37"/>
      <c r="G11" s="37"/>
      <c r="H11" s="38"/>
      <c r="I11" s="39"/>
      <c r="J11" s="28"/>
      <c r="K11" s="50"/>
      <c r="L11" s="51"/>
      <c r="M11" s="51"/>
      <c r="N11" s="52"/>
      <c r="O11" s="23"/>
      <c r="P11" s="37"/>
      <c r="Q11" s="37"/>
      <c r="R11" s="38"/>
      <c r="S11" s="39"/>
      <c r="W11" s="67"/>
      <c r="X11" s="65" t="s">
        <v>19</v>
      </c>
      <c r="Y11" s="66" t="s">
        <v>20</v>
      </c>
      <c r="Z11" s="66"/>
      <c r="AA11" s="17">
        <f>C8</f>
        <v>0</v>
      </c>
      <c r="AB11" s="17">
        <f>C8</f>
        <v>0</v>
      </c>
      <c r="AC11" s="17" t="b">
        <f>IF(AA11=0,FALSE(),TRUE())</f>
        <v>0</v>
      </c>
      <c r="AD11" s="18" t="s">
        <v>30</v>
      </c>
      <c r="AF11" s="67"/>
      <c r="AG11" s="65" t="s">
        <v>19</v>
      </c>
      <c r="AH11" s="66" t="s">
        <v>20</v>
      </c>
      <c r="AI11" s="66"/>
      <c r="AJ11" s="17">
        <f>M8</f>
        <v>0</v>
      </c>
      <c r="AK11" s="17">
        <f>M8</f>
        <v>0</v>
      </c>
      <c r="AL11" s="17" t="b">
        <f>IF(AJ11=0,FALSE(),TRUE())</f>
        <v>0</v>
      </c>
      <c r="AM11" s="18" t="s">
        <v>30</v>
      </c>
    </row>
    <row r="12" spans="1:39" ht="13.5" customHeight="1" x14ac:dyDescent="0.4">
      <c r="A12" s="28"/>
      <c r="B12" s="28"/>
      <c r="C12" s="28"/>
      <c r="D12" s="28"/>
      <c r="E12" s="28"/>
      <c r="F12" s="28"/>
      <c r="G12" s="28"/>
      <c r="H12" s="28"/>
      <c r="I12" s="28"/>
      <c r="J12" s="28"/>
      <c r="K12" s="28"/>
      <c r="L12" s="28"/>
      <c r="M12" s="28"/>
      <c r="N12" s="28"/>
      <c r="O12" s="28"/>
      <c r="P12" s="28"/>
      <c r="Q12" s="28"/>
      <c r="R12" s="28"/>
      <c r="S12" s="28"/>
      <c r="W12" s="67"/>
      <c r="X12" s="65"/>
      <c r="Y12" s="66" t="s">
        <v>21</v>
      </c>
      <c r="Z12" s="66"/>
      <c r="AA12" s="17">
        <f>D8</f>
        <v>0</v>
      </c>
      <c r="AB12" s="17">
        <f>D8</f>
        <v>0</v>
      </c>
      <c r="AC12" s="17" t="b">
        <f>IF(AA12=0,FALSE(),TRUE())</f>
        <v>0</v>
      </c>
      <c r="AD12" s="18" t="s">
        <v>31</v>
      </c>
      <c r="AF12" s="67"/>
      <c r="AG12" s="65"/>
      <c r="AH12" s="66" t="s">
        <v>21</v>
      </c>
      <c r="AI12" s="66"/>
      <c r="AJ12" s="17">
        <f>N8</f>
        <v>0</v>
      </c>
      <c r="AK12" s="17">
        <f>N8</f>
        <v>0</v>
      </c>
      <c r="AL12" s="17" t="b">
        <f>IF(AJ12=0,FALSE(),TRUE())</f>
        <v>0</v>
      </c>
      <c r="AM12" s="18" t="s">
        <v>31</v>
      </c>
    </row>
    <row r="13" spans="1:39" ht="18" customHeight="1" x14ac:dyDescent="0.4">
      <c r="A13" s="40" t="s">
        <v>47</v>
      </c>
      <c r="B13" s="41"/>
      <c r="C13" s="41"/>
      <c r="D13" s="41"/>
      <c r="E13" s="41"/>
      <c r="F13" s="41"/>
      <c r="G13" s="41"/>
      <c r="H13" s="41"/>
      <c r="I13" s="42"/>
      <c r="J13" s="28"/>
      <c r="K13" s="40" t="s">
        <v>47</v>
      </c>
      <c r="L13" s="41"/>
      <c r="M13" s="41"/>
      <c r="N13" s="41"/>
      <c r="O13" s="41"/>
      <c r="P13" s="41"/>
      <c r="Q13" s="41"/>
      <c r="R13" s="41"/>
      <c r="S13" s="42"/>
      <c r="W13" s="65" t="s">
        <v>23</v>
      </c>
      <c r="X13" s="65"/>
      <c r="Y13" s="65"/>
      <c r="Z13" s="65"/>
      <c r="AA13" s="17">
        <f>SUM(AA5:AA12)</f>
        <v>0</v>
      </c>
      <c r="AB13" s="17">
        <f>SUM(AB5:AB12)</f>
        <v>0</v>
      </c>
      <c r="AC13" s="17"/>
      <c r="AD13" s="18"/>
      <c r="AF13" s="65" t="s">
        <v>23</v>
      </c>
      <c r="AG13" s="65"/>
      <c r="AH13" s="65"/>
      <c r="AI13" s="65"/>
      <c r="AJ13" s="17">
        <f>SUM(AJ5:AJ12)</f>
        <v>0</v>
      </c>
      <c r="AK13" s="17">
        <f>SUM(AK5:AK12)</f>
        <v>0</v>
      </c>
      <c r="AL13" s="17"/>
      <c r="AM13" s="18"/>
    </row>
    <row r="14" spans="1:39" ht="12.75" customHeight="1" x14ac:dyDescent="0.4">
      <c r="A14" s="53" t="s">
        <v>1</v>
      </c>
      <c r="B14" s="54"/>
      <c r="C14" s="53" t="s">
        <v>2</v>
      </c>
      <c r="D14" s="54"/>
      <c r="E14" s="53" t="s">
        <v>8</v>
      </c>
      <c r="F14" s="56" t="s">
        <v>5</v>
      </c>
      <c r="G14" s="56" t="s">
        <v>0</v>
      </c>
      <c r="H14" s="58" t="s">
        <v>9</v>
      </c>
      <c r="I14" s="54"/>
      <c r="J14" s="28"/>
      <c r="K14" s="53" t="s">
        <v>1</v>
      </c>
      <c r="L14" s="54"/>
      <c r="M14" s="53" t="s">
        <v>2</v>
      </c>
      <c r="N14" s="54"/>
      <c r="O14" s="53" t="s">
        <v>8</v>
      </c>
      <c r="P14" s="56" t="s">
        <v>5</v>
      </c>
      <c r="Q14" s="56" t="s">
        <v>0</v>
      </c>
      <c r="R14" s="58" t="s">
        <v>9</v>
      </c>
      <c r="S14" s="54"/>
      <c r="W14" s="65" t="s">
        <v>36</v>
      </c>
      <c r="X14" s="65"/>
      <c r="Y14" s="65"/>
      <c r="Z14" s="65"/>
      <c r="AA14" s="17" t="e">
        <f>1/AA13</f>
        <v>#DIV/0!</v>
      </c>
      <c r="AB14" s="17" t="e">
        <f>1/AB13</f>
        <v>#DIV/0!</v>
      </c>
      <c r="AC14" s="17"/>
      <c r="AD14" s="18"/>
      <c r="AF14" s="65" t="s">
        <v>36</v>
      </c>
      <c r="AG14" s="65"/>
      <c r="AH14" s="65"/>
      <c r="AI14" s="65"/>
      <c r="AJ14" s="17" t="e">
        <f>1/AJ13</f>
        <v>#DIV/0!</v>
      </c>
      <c r="AK14" s="17" t="e">
        <f>1/AK13</f>
        <v>#DIV/0!</v>
      </c>
      <c r="AL14" s="17"/>
      <c r="AM14" s="18"/>
    </row>
    <row r="15" spans="1:39" ht="12.75" customHeight="1" x14ac:dyDescent="0.4">
      <c r="A15" s="29" t="s">
        <v>3</v>
      </c>
      <c r="B15" s="30" t="s">
        <v>4</v>
      </c>
      <c r="C15" s="29" t="s">
        <v>6</v>
      </c>
      <c r="D15" s="30" t="s">
        <v>7</v>
      </c>
      <c r="E15" s="55"/>
      <c r="F15" s="57"/>
      <c r="G15" s="57"/>
      <c r="H15" s="31" t="s">
        <v>3</v>
      </c>
      <c r="I15" s="30" t="s">
        <v>4</v>
      </c>
      <c r="J15" s="28"/>
      <c r="K15" s="29" t="s">
        <v>3</v>
      </c>
      <c r="L15" s="30" t="s">
        <v>4</v>
      </c>
      <c r="M15" s="29" t="s">
        <v>6</v>
      </c>
      <c r="N15" s="30" t="s">
        <v>7</v>
      </c>
      <c r="O15" s="55"/>
      <c r="P15" s="57"/>
      <c r="Q15" s="57"/>
      <c r="R15" s="31" t="s">
        <v>3</v>
      </c>
      <c r="S15" s="30" t="s">
        <v>4</v>
      </c>
      <c r="W15" s="65" t="s">
        <v>24</v>
      </c>
      <c r="X15" s="65"/>
      <c r="Y15" s="65"/>
      <c r="Z15" s="65"/>
      <c r="AA15" s="17">
        <f>A8</f>
        <v>0</v>
      </c>
      <c r="AB15" s="17">
        <f>B8</f>
        <v>0</v>
      </c>
      <c r="AC15" s="17" t="b">
        <f>IF(A8+B8=1,TRUE(),FALSE())</f>
        <v>0</v>
      </c>
      <c r="AD15" s="18" t="s">
        <v>32</v>
      </c>
      <c r="AF15" s="65" t="s">
        <v>24</v>
      </c>
      <c r="AG15" s="65"/>
      <c r="AH15" s="65"/>
      <c r="AI15" s="65"/>
      <c r="AJ15" s="17">
        <f>K8</f>
        <v>0</v>
      </c>
      <c r="AK15" s="17">
        <f>L8</f>
        <v>0</v>
      </c>
      <c r="AL15" s="17" t="b">
        <f>IF(K8+L8=1,TRUE(),FALSE())</f>
        <v>0</v>
      </c>
      <c r="AM15" s="18" t="s">
        <v>32</v>
      </c>
    </row>
    <row r="16" spans="1:39" ht="12.75" customHeight="1" x14ac:dyDescent="0.4">
      <c r="A16" s="32"/>
      <c r="B16" s="33"/>
      <c r="C16" s="32"/>
      <c r="D16" s="33"/>
      <c r="E16" s="12" t="s">
        <v>12</v>
      </c>
      <c r="F16" s="34"/>
      <c r="G16" s="34"/>
      <c r="H16" s="35"/>
      <c r="I16" s="36"/>
      <c r="J16" s="28"/>
      <c r="K16" s="32"/>
      <c r="L16" s="33"/>
      <c r="M16" s="32"/>
      <c r="N16" s="33"/>
      <c r="O16" s="12" t="s">
        <v>12</v>
      </c>
      <c r="P16" s="34"/>
      <c r="Q16" s="34"/>
      <c r="R16" s="35"/>
      <c r="S16" s="36"/>
      <c r="W16" s="65" t="s">
        <v>35</v>
      </c>
      <c r="X16" s="65"/>
      <c r="Y16" s="65"/>
      <c r="Z16" s="65"/>
      <c r="AA16" s="66" t="e">
        <f>AA14*AA15+AB14*AB15</f>
        <v>#DIV/0!</v>
      </c>
      <c r="AB16" s="66"/>
      <c r="AC16" s="17"/>
      <c r="AD16" s="18"/>
      <c r="AF16" s="65" t="s">
        <v>35</v>
      </c>
      <c r="AG16" s="65"/>
      <c r="AH16" s="65"/>
      <c r="AI16" s="65"/>
      <c r="AJ16" s="66" t="e">
        <f>AJ14*AJ15+AK14*AK15</f>
        <v>#DIV/0!</v>
      </c>
      <c r="AK16" s="66"/>
      <c r="AL16" s="17"/>
      <c r="AM16" s="18"/>
    </row>
    <row r="17" spans="1:39" ht="12.75" customHeight="1" x14ac:dyDescent="0.4">
      <c r="A17" s="59" t="s">
        <v>13</v>
      </c>
      <c r="B17" s="60"/>
      <c r="C17" s="60"/>
      <c r="D17" s="61"/>
      <c r="E17" s="12" t="s">
        <v>16</v>
      </c>
      <c r="F17" s="34"/>
      <c r="G17" s="34"/>
      <c r="H17" s="35"/>
      <c r="I17" s="36"/>
      <c r="J17" s="28"/>
      <c r="K17" s="59" t="s">
        <v>13</v>
      </c>
      <c r="L17" s="60"/>
      <c r="M17" s="60"/>
      <c r="N17" s="61"/>
      <c r="O17" s="12" t="s">
        <v>16</v>
      </c>
      <c r="P17" s="34"/>
      <c r="Q17" s="34"/>
      <c r="R17" s="35"/>
      <c r="S17" s="36"/>
      <c r="W17" s="65" t="s">
        <v>37</v>
      </c>
      <c r="X17" s="65"/>
      <c r="Y17" s="65"/>
      <c r="Z17" s="65"/>
      <c r="AA17" s="66" t="e">
        <f>ROUNDUP(AA16,3)</f>
        <v>#DIV/0!</v>
      </c>
      <c r="AB17" s="66"/>
      <c r="AC17" s="17"/>
      <c r="AD17" s="18"/>
      <c r="AF17" s="65" t="s">
        <v>37</v>
      </c>
      <c r="AG17" s="65"/>
      <c r="AH17" s="65"/>
      <c r="AI17" s="65"/>
      <c r="AJ17" s="66" t="e">
        <f>ROUNDUP(AJ16,3)</f>
        <v>#DIV/0!</v>
      </c>
      <c r="AK17" s="66"/>
      <c r="AL17" s="17"/>
      <c r="AM17" s="18"/>
    </row>
    <row r="18" spans="1:39" ht="12.75" customHeight="1" x14ac:dyDescent="0.4">
      <c r="A18" s="47" t="str">
        <f>AA33</f>
        <v/>
      </c>
      <c r="B18" s="48"/>
      <c r="C18" s="48"/>
      <c r="D18" s="49"/>
      <c r="E18" s="22"/>
      <c r="F18" s="34"/>
      <c r="G18" s="34"/>
      <c r="H18" s="35" t="s">
        <v>11</v>
      </c>
      <c r="I18" s="36" t="s">
        <v>11</v>
      </c>
      <c r="J18" s="28"/>
      <c r="K18" s="47" t="str">
        <f>AJ33</f>
        <v/>
      </c>
      <c r="L18" s="48"/>
      <c r="M18" s="48"/>
      <c r="N18" s="49"/>
      <c r="O18" s="22"/>
      <c r="P18" s="34"/>
      <c r="Q18" s="34"/>
      <c r="R18" s="35"/>
      <c r="S18" s="36"/>
      <c r="W18" s="65" t="s">
        <v>33</v>
      </c>
      <c r="X18" s="65"/>
      <c r="Y18" s="65"/>
      <c r="Z18" s="65"/>
      <c r="AA18" s="66" t="str">
        <f>IF(OR(AC7=FALSE(),AC11=FALSE(),AC12=FALSE()),"",IF(AC15=FALSE(),"熱橋面積比要確認",AA17))</f>
        <v/>
      </c>
      <c r="AB18" s="66"/>
      <c r="AC18" s="17" t="b">
        <f>IF(AND(AC7=TRUE(),AC11=TRUE(),AC12=TRUE(),AC15=TRUE()),TRUE(),FALSE())</f>
        <v>0</v>
      </c>
      <c r="AD18" s="18" t="s">
        <v>38</v>
      </c>
      <c r="AF18" s="65" t="s">
        <v>33</v>
      </c>
      <c r="AG18" s="65"/>
      <c r="AH18" s="65"/>
      <c r="AI18" s="65"/>
      <c r="AJ18" s="66" t="str">
        <f>IF(OR(AL7=FALSE(),AL11=FALSE(),AL12=FALSE()),"",IF(AL15=FALSE(),"熱橋面積比要確認",AJ17))</f>
        <v/>
      </c>
      <c r="AK18" s="66"/>
      <c r="AL18" s="17" t="b">
        <f>IF(AND(AL7=TRUE(),AL11=TRUE(),AL12=TRUE(),AL15=TRUE()),TRUE(),FALSE())</f>
        <v>0</v>
      </c>
      <c r="AM18" s="18" t="s">
        <v>38</v>
      </c>
    </row>
    <row r="19" spans="1:39" ht="12.75" customHeight="1" x14ac:dyDescent="0.4">
      <c r="A19" s="50"/>
      <c r="B19" s="51"/>
      <c r="C19" s="51"/>
      <c r="D19" s="52"/>
      <c r="E19" s="23"/>
      <c r="F19" s="37"/>
      <c r="G19" s="37"/>
      <c r="H19" s="38"/>
      <c r="I19" s="39"/>
      <c r="J19" s="28"/>
      <c r="K19" s="50"/>
      <c r="L19" s="51"/>
      <c r="M19" s="51"/>
      <c r="N19" s="52"/>
      <c r="O19" s="23"/>
      <c r="P19" s="37"/>
      <c r="Q19" s="37"/>
      <c r="R19" s="38"/>
      <c r="S19" s="39"/>
    </row>
    <row r="20" spans="1:39" ht="13.5" customHeight="1" x14ac:dyDescent="0.4">
      <c r="A20" s="28"/>
      <c r="B20" s="28"/>
      <c r="C20" s="28"/>
      <c r="D20" s="28"/>
      <c r="E20" s="28"/>
      <c r="F20" s="28"/>
      <c r="G20" s="28"/>
      <c r="H20" s="28"/>
      <c r="I20" s="28"/>
      <c r="J20" s="28"/>
      <c r="K20" s="28"/>
      <c r="L20" s="28"/>
      <c r="M20" s="28"/>
      <c r="N20" s="28"/>
      <c r="O20" s="28"/>
      <c r="P20" s="28"/>
      <c r="Q20" s="28"/>
      <c r="R20" s="28"/>
      <c r="S20" s="28"/>
      <c r="W20" s="65" t="str">
        <f>A13</f>
        <v>天井</v>
      </c>
      <c r="X20" s="65"/>
      <c r="Y20" s="65"/>
      <c r="Z20" s="65"/>
      <c r="AA20" s="65"/>
      <c r="AB20" s="65"/>
      <c r="AC20" s="65"/>
      <c r="AD20" s="65"/>
      <c r="AF20" s="65" t="str">
        <f>K13</f>
        <v>天井</v>
      </c>
      <c r="AG20" s="65"/>
      <c r="AH20" s="65"/>
      <c r="AI20" s="65"/>
      <c r="AJ20" s="65"/>
      <c r="AK20" s="65"/>
      <c r="AL20" s="65"/>
      <c r="AM20" s="65"/>
    </row>
    <row r="21" spans="1:39" ht="18" customHeight="1" x14ac:dyDescent="0.4">
      <c r="A21" s="40" t="s">
        <v>48</v>
      </c>
      <c r="B21" s="41"/>
      <c r="C21" s="41"/>
      <c r="D21" s="41"/>
      <c r="E21" s="41"/>
      <c r="F21" s="41"/>
      <c r="G21" s="41"/>
      <c r="H21" s="41"/>
      <c r="I21" s="42"/>
      <c r="J21" s="28"/>
      <c r="K21" s="40" t="s">
        <v>48</v>
      </c>
      <c r="L21" s="41"/>
      <c r="M21" s="41"/>
      <c r="N21" s="41"/>
      <c r="O21" s="41"/>
      <c r="P21" s="41"/>
      <c r="Q21" s="41"/>
      <c r="R21" s="41"/>
      <c r="S21" s="42"/>
      <c r="W21" s="17"/>
      <c r="X21" s="17" t="s">
        <v>26</v>
      </c>
      <c r="Y21" s="17" t="s">
        <v>27</v>
      </c>
      <c r="Z21" s="17" t="s">
        <v>28</v>
      </c>
      <c r="AA21" s="17" t="s">
        <v>3</v>
      </c>
      <c r="AB21" s="17" t="s">
        <v>4</v>
      </c>
      <c r="AC21" s="17" t="s">
        <v>34</v>
      </c>
      <c r="AD21" s="17" t="s">
        <v>25</v>
      </c>
      <c r="AF21" s="17"/>
      <c r="AG21" s="17" t="s">
        <v>26</v>
      </c>
      <c r="AH21" s="17" t="s">
        <v>27</v>
      </c>
      <c r="AI21" s="17" t="s">
        <v>28</v>
      </c>
      <c r="AJ21" s="17" t="s">
        <v>3</v>
      </c>
      <c r="AK21" s="17" t="s">
        <v>4</v>
      </c>
      <c r="AL21" s="17" t="s">
        <v>34</v>
      </c>
      <c r="AM21" s="17" t="s">
        <v>25</v>
      </c>
    </row>
    <row r="22" spans="1:39" ht="12.75" customHeight="1" x14ac:dyDescent="0.4">
      <c r="A22" s="53" t="s">
        <v>1</v>
      </c>
      <c r="B22" s="54"/>
      <c r="C22" s="53" t="s">
        <v>2</v>
      </c>
      <c r="D22" s="54"/>
      <c r="E22" s="53" t="s">
        <v>8</v>
      </c>
      <c r="F22" s="56" t="s">
        <v>5</v>
      </c>
      <c r="G22" s="56" t="s">
        <v>0</v>
      </c>
      <c r="H22" s="58" t="s">
        <v>9</v>
      </c>
      <c r="I22" s="54"/>
      <c r="J22" s="28"/>
      <c r="K22" s="53" t="s">
        <v>1</v>
      </c>
      <c r="L22" s="54"/>
      <c r="M22" s="53" t="s">
        <v>2</v>
      </c>
      <c r="N22" s="54"/>
      <c r="O22" s="53" t="s">
        <v>8</v>
      </c>
      <c r="P22" s="56" t="s">
        <v>5</v>
      </c>
      <c r="Q22" s="56" t="s">
        <v>0</v>
      </c>
      <c r="R22" s="58" t="s">
        <v>9</v>
      </c>
      <c r="S22" s="54"/>
      <c r="W22" s="67" t="s">
        <v>22</v>
      </c>
      <c r="X22" s="18" t="str">
        <f t="shared" ref="X22:Z25" si="2">E16</f>
        <v>断熱材</v>
      </c>
      <c r="Y22" s="17">
        <f t="shared" si="2"/>
        <v>0</v>
      </c>
      <c r="Z22" s="17">
        <f t="shared" si="2"/>
        <v>0</v>
      </c>
      <c r="AA22" s="17">
        <f>IF(AC22=TRUE(),IF(H16="○",Z22/1000/Y22,0),0)</f>
        <v>0</v>
      </c>
      <c r="AB22" s="17">
        <f>IF(AC22=TRUE(),IF(I16="○",Z22/1000/Y22,0),0)</f>
        <v>0</v>
      </c>
      <c r="AC22" s="17" t="b">
        <f>IF(OR(Y22=0,Z22=0),FALSE(),TRUE())</f>
        <v>0</v>
      </c>
      <c r="AD22" s="18" t="s">
        <v>29</v>
      </c>
      <c r="AF22" s="67" t="s">
        <v>22</v>
      </c>
      <c r="AG22" s="18" t="str">
        <f t="shared" ref="AG22:AI25" si="3">O16</f>
        <v>断熱材</v>
      </c>
      <c r="AH22" s="17">
        <f t="shared" si="3"/>
        <v>0</v>
      </c>
      <c r="AI22" s="17">
        <f t="shared" si="3"/>
        <v>0</v>
      </c>
      <c r="AJ22" s="17">
        <f>IF(AL22=TRUE(),IF(R16="○",AI22/1000/AH22,0),0)</f>
        <v>0</v>
      </c>
      <c r="AK22" s="17">
        <f>IF(AL22=TRUE(),IF(S16="○",AI22/1000/AH22,0),0)</f>
        <v>0</v>
      </c>
      <c r="AL22" s="17" t="b">
        <f>IF(OR(AH22=0,AI22=0),FALSE(),TRUE())</f>
        <v>0</v>
      </c>
      <c r="AM22" s="18" t="s">
        <v>29</v>
      </c>
    </row>
    <row r="23" spans="1:39" ht="12.75" customHeight="1" x14ac:dyDescent="0.4">
      <c r="A23" s="29" t="s">
        <v>3</v>
      </c>
      <c r="B23" s="30" t="s">
        <v>4</v>
      </c>
      <c r="C23" s="29" t="s">
        <v>6</v>
      </c>
      <c r="D23" s="30" t="s">
        <v>7</v>
      </c>
      <c r="E23" s="55"/>
      <c r="F23" s="57"/>
      <c r="G23" s="57"/>
      <c r="H23" s="31" t="s">
        <v>3</v>
      </c>
      <c r="I23" s="30" t="s">
        <v>4</v>
      </c>
      <c r="J23" s="28"/>
      <c r="K23" s="29" t="s">
        <v>3</v>
      </c>
      <c r="L23" s="30" t="s">
        <v>4</v>
      </c>
      <c r="M23" s="29" t="s">
        <v>6</v>
      </c>
      <c r="N23" s="30" t="s">
        <v>7</v>
      </c>
      <c r="O23" s="55"/>
      <c r="P23" s="57"/>
      <c r="Q23" s="57"/>
      <c r="R23" s="31" t="s">
        <v>3</v>
      </c>
      <c r="S23" s="30" t="s">
        <v>4</v>
      </c>
      <c r="W23" s="67"/>
      <c r="X23" s="18" t="str">
        <f t="shared" si="2"/>
        <v>熱橋木材</v>
      </c>
      <c r="Y23" s="17">
        <f t="shared" si="2"/>
        <v>0</v>
      </c>
      <c r="Z23" s="17">
        <f t="shared" si="2"/>
        <v>0</v>
      </c>
      <c r="AA23" s="17">
        <f>IF(AC23=TRUE(),IF(H17="○",Z23/1000/Y23,0),0)</f>
        <v>0</v>
      </c>
      <c r="AB23" s="17">
        <f>IF(AC23=TRUE(),IF(I17="○",Z23/1000/Y23,0),0)</f>
        <v>0</v>
      </c>
      <c r="AC23" s="17" t="b">
        <f>IF(OR(Y23=0,Z23=0),FALSE(),TRUE())</f>
        <v>0</v>
      </c>
      <c r="AD23" s="18" t="s">
        <v>29</v>
      </c>
      <c r="AF23" s="67"/>
      <c r="AG23" s="18" t="str">
        <f t="shared" si="3"/>
        <v>熱橋木材</v>
      </c>
      <c r="AH23" s="17">
        <f t="shared" si="3"/>
        <v>0</v>
      </c>
      <c r="AI23" s="17">
        <f t="shared" si="3"/>
        <v>0</v>
      </c>
      <c r="AJ23" s="17">
        <f>IF(AL23=TRUE(),IF(R17="○",AI23/1000/AH23,0),0)</f>
        <v>0</v>
      </c>
      <c r="AK23" s="17">
        <f>IF(AL23=TRUE(),IF(S17="○",AI23/1000/AH23,0),0)</f>
        <v>0</v>
      </c>
      <c r="AL23" s="17" t="b">
        <f t="shared" ref="AL23:AL25" si="4">IF(OR(AH23=0,AI23=0),FALSE(),TRUE())</f>
        <v>0</v>
      </c>
      <c r="AM23" s="18" t="s">
        <v>29</v>
      </c>
    </row>
    <row r="24" spans="1:39" ht="12.75" customHeight="1" x14ac:dyDescent="0.4">
      <c r="A24" s="32"/>
      <c r="B24" s="33"/>
      <c r="C24" s="32"/>
      <c r="D24" s="33"/>
      <c r="E24" s="12" t="s">
        <v>12</v>
      </c>
      <c r="F24" s="34"/>
      <c r="G24" s="34"/>
      <c r="H24" s="35"/>
      <c r="I24" s="36"/>
      <c r="J24" s="28"/>
      <c r="K24" s="32"/>
      <c r="L24" s="33"/>
      <c r="M24" s="32"/>
      <c r="N24" s="33"/>
      <c r="O24" s="12" t="s">
        <v>12</v>
      </c>
      <c r="P24" s="34"/>
      <c r="Q24" s="34"/>
      <c r="R24" s="35"/>
      <c r="S24" s="36"/>
      <c r="W24" s="67"/>
      <c r="X24" s="18">
        <f t="shared" si="2"/>
        <v>0</v>
      </c>
      <c r="Y24" s="17">
        <f t="shared" si="2"/>
        <v>0</v>
      </c>
      <c r="Z24" s="17">
        <f t="shared" si="2"/>
        <v>0</v>
      </c>
      <c r="AA24" s="17">
        <f>IF(AC24=TRUE(),IF(H18="○",Z24/1000/Y24,0),0)</f>
        <v>0</v>
      </c>
      <c r="AB24" s="17">
        <f>IF(AC24=TRUE(),IF(I18="○",Z24/1000/Y24,0),0)</f>
        <v>0</v>
      </c>
      <c r="AC24" s="17" t="b">
        <f>IF(OR(Y24=0,Z24=0),FALSE(),TRUE())</f>
        <v>0</v>
      </c>
      <c r="AD24" s="18" t="s">
        <v>29</v>
      </c>
      <c r="AF24" s="67"/>
      <c r="AG24" s="18">
        <f t="shared" si="3"/>
        <v>0</v>
      </c>
      <c r="AH24" s="17">
        <f t="shared" si="3"/>
        <v>0</v>
      </c>
      <c r="AI24" s="17">
        <f t="shared" si="3"/>
        <v>0</v>
      </c>
      <c r="AJ24" s="17">
        <f>IF(AL24=TRUE(),IF(R18="○",AI24/1000/AH24,0),0)</f>
        <v>0</v>
      </c>
      <c r="AK24" s="17">
        <f>IF(AL24=TRUE(),IF(S18="○",AI24/1000/AH24,0),0)</f>
        <v>0</v>
      </c>
      <c r="AL24" s="17" t="b">
        <f t="shared" si="4"/>
        <v>0</v>
      </c>
      <c r="AM24" s="18" t="s">
        <v>29</v>
      </c>
    </row>
    <row r="25" spans="1:39" ht="12.75" customHeight="1" x14ac:dyDescent="0.4">
      <c r="A25" s="59" t="s">
        <v>13</v>
      </c>
      <c r="B25" s="60"/>
      <c r="C25" s="60"/>
      <c r="D25" s="61"/>
      <c r="E25" s="12" t="s">
        <v>16</v>
      </c>
      <c r="F25" s="34"/>
      <c r="G25" s="34"/>
      <c r="H25" s="35"/>
      <c r="I25" s="36"/>
      <c r="J25" s="28"/>
      <c r="K25" s="59" t="s">
        <v>13</v>
      </c>
      <c r="L25" s="60"/>
      <c r="M25" s="60"/>
      <c r="N25" s="61"/>
      <c r="O25" s="12" t="s">
        <v>16</v>
      </c>
      <c r="P25" s="34"/>
      <c r="Q25" s="34"/>
      <c r="R25" s="35"/>
      <c r="S25" s="36"/>
      <c r="W25" s="67"/>
      <c r="X25" s="18">
        <f t="shared" si="2"/>
        <v>0</v>
      </c>
      <c r="Y25" s="17">
        <f t="shared" si="2"/>
        <v>0</v>
      </c>
      <c r="Z25" s="17">
        <f t="shared" si="2"/>
        <v>0</v>
      </c>
      <c r="AA25" s="17">
        <f>IF(AC25=TRUE(),IF(H19="○",Z25/1000/Y25,0),0)</f>
        <v>0</v>
      </c>
      <c r="AB25" s="17">
        <f>IF(AC25=TRUE(),IF(I19="○",Z25/1000/Y25,0),0)</f>
        <v>0</v>
      </c>
      <c r="AC25" s="17" t="b">
        <f>IF(OR(Y25=0,Z25=0),FALSE(),TRUE())</f>
        <v>0</v>
      </c>
      <c r="AD25" s="18" t="s">
        <v>29</v>
      </c>
      <c r="AF25" s="67"/>
      <c r="AG25" s="18">
        <f t="shared" si="3"/>
        <v>0</v>
      </c>
      <c r="AH25" s="17">
        <f t="shared" si="3"/>
        <v>0</v>
      </c>
      <c r="AI25" s="17">
        <f t="shared" si="3"/>
        <v>0</v>
      </c>
      <c r="AJ25" s="17">
        <f>IF(AL25=TRUE(),IF(R19="○",AI25/1000/AH25,0),0)</f>
        <v>0</v>
      </c>
      <c r="AK25" s="17">
        <f>IF(AL25=TRUE(),IF(S19="○",AI25/1000/AH25,0),0)</f>
        <v>0</v>
      </c>
      <c r="AL25" s="17" t="b">
        <f t="shared" si="4"/>
        <v>0</v>
      </c>
      <c r="AM25" s="18" t="s">
        <v>29</v>
      </c>
    </row>
    <row r="26" spans="1:39" ht="12.75" customHeight="1" x14ac:dyDescent="0.4">
      <c r="A26" s="47" t="str">
        <f>AA48</f>
        <v/>
      </c>
      <c r="B26" s="48"/>
      <c r="C26" s="48"/>
      <c r="D26" s="49"/>
      <c r="E26" s="22"/>
      <c r="F26" s="34"/>
      <c r="G26" s="34"/>
      <c r="H26" s="35" t="s">
        <v>11</v>
      </c>
      <c r="I26" s="36" t="s">
        <v>11</v>
      </c>
      <c r="J26" s="28"/>
      <c r="K26" s="47" t="str">
        <f>AJ48</f>
        <v/>
      </c>
      <c r="L26" s="48"/>
      <c r="M26" s="48"/>
      <c r="N26" s="49"/>
      <c r="O26" s="22"/>
      <c r="P26" s="34"/>
      <c r="Q26" s="34"/>
      <c r="R26" s="35"/>
      <c r="S26" s="36"/>
      <c r="W26" s="67"/>
      <c r="X26" s="65" t="s">
        <v>19</v>
      </c>
      <c r="Y26" s="66" t="s">
        <v>20</v>
      </c>
      <c r="Z26" s="66"/>
      <c r="AA26" s="17">
        <f>C16</f>
        <v>0</v>
      </c>
      <c r="AB26" s="17">
        <f>C16</f>
        <v>0</v>
      </c>
      <c r="AC26" s="17" t="b">
        <f>IF(AA26=0,FALSE(),TRUE())</f>
        <v>0</v>
      </c>
      <c r="AD26" s="18" t="s">
        <v>30</v>
      </c>
      <c r="AF26" s="67"/>
      <c r="AG26" s="65" t="s">
        <v>19</v>
      </c>
      <c r="AH26" s="66" t="s">
        <v>20</v>
      </c>
      <c r="AI26" s="66"/>
      <c r="AJ26" s="17">
        <f>M16</f>
        <v>0</v>
      </c>
      <c r="AK26" s="17">
        <f>M16</f>
        <v>0</v>
      </c>
      <c r="AL26" s="17" t="b">
        <f>IF(AJ26=0,FALSE(),TRUE())</f>
        <v>0</v>
      </c>
      <c r="AM26" s="18" t="s">
        <v>30</v>
      </c>
    </row>
    <row r="27" spans="1:39" ht="12.75" customHeight="1" x14ac:dyDescent="0.4">
      <c r="A27" s="50"/>
      <c r="B27" s="51"/>
      <c r="C27" s="51"/>
      <c r="D27" s="52"/>
      <c r="E27" s="23"/>
      <c r="F27" s="37"/>
      <c r="G27" s="37"/>
      <c r="H27" s="38"/>
      <c r="I27" s="39"/>
      <c r="J27" s="28"/>
      <c r="K27" s="50"/>
      <c r="L27" s="51"/>
      <c r="M27" s="51"/>
      <c r="N27" s="52"/>
      <c r="O27" s="23"/>
      <c r="P27" s="37"/>
      <c r="Q27" s="37"/>
      <c r="R27" s="38"/>
      <c r="S27" s="39"/>
      <c r="W27" s="67"/>
      <c r="X27" s="65"/>
      <c r="Y27" s="66" t="s">
        <v>21</v>
      </c>
      <c r="Z27" s="66"/>
      <c r="AA27" s="17">
        <f>D16</f>
        <v>0</v>
      </c>
      <c r="AB27" s="17">
        <f>D16</f>
        <v>0</v>
      </c>
      <c r="AC27" s="17" t="b">
        <f>IF(AA27=0,FALSE(),TRUE())</f>
        <v>0</v>
      </c>
      <c r="AD27" s="18" t="s">
        <v>31</v>
      </c>
      <c r="AF27" s="67"/>
      <c r="AG27" s="65"/>
      <c r="AH27" s="66" t="s">
        <v>21</v>
      </c>
      <c r="AI27" s="66"/>
      <c r="AJ27" s="17">
        <f>N16</f>
        <v>0</v>
      </c>
      <c r="AK27" s="17">
        <f>N16</f>
        <v>0</v>
      </c>
      <c r="AL27" s="17" t="b">
        <f>IF(AJ27=0,FALSE(),TRUE())</f>
        <v>0</v>
      </c>
      <c r="AM27" s="18" t="s">
        <v>31</v>
      </c>
    </row>
    <row r="28" spans="1:39" ht="13.5" customHeight="1" x14ac:dyDescent="0.4">
      <c r="A28" s="28"/>
      <c r="B28" s="28"/>
      <c r="C28" s="28"/>
      <c r="D28" s="28"/>
      <c r="E28" s="28"/>
      <c r="F28" s="28"/>
      <c r="G28" s="28"/>
      <c r="H28" s="28"/>
      <c r="I28" s="28"/>
      <c r="J28" s="28"/>
      <c r="K28" s="28"/>
      <c r="L28" s="28"/>
      <c r="M28" s="28"/>
      <c r="N28" s="28"/>
      <c r="O28" s="28"/>
      <c r="P28" s="28"/>
      <c r="Q28" s="28"/>
      <c r="R28" s="28"/>
      <c r="S28" s="28"/>
      <c r="W28" s="65" t="s">
        <v>23</v>
      </c>
      <c r="X28" s="65"/>
      <c r="Y28" s="65"/>
      <c r="Z28" s="65"/>
      <c r="AA28" s="17">
        <f>SUM(AA20:AA27)</f>
        <v>0</v>
      </c>
      <c r="AB28" s="17">
        <f>SUM(AB20:AB27)</f>
        <v>0</v>
      </c>
      <c r="AC28" s="17"/>
      <c r="AD28" s="18"/>
      <c r="AF28" s="65" t="s">
        <v>23</v>
      </c>
      <c r="AG28" s="65"/>
      <c r="AH28" s="65"/>
      <c r="AI28" s="65"/>
      <c r="AJ28" s="17">
        <f>SUM(AJ20:AJ27)</f>
        <v>0</v>
      </c>
      <c r="AK28" s="17">
        <f>SUM(AK20:AK27)</f>
        <v>0</v>
      </c>
      <c r="AL28" s="17"/>
      <c r="AM28" s="18"/>
    </row>
    <row r="29" spans="1:39" ht="18" customHeight="1" x14ac:dyDescent="0.4">
      <c r="A29" s="40" t="s">
        <v>49</v>
      </c>
      <c r="B29" s="41"/>
      <c r="C29" s="41"/>
      <c r="D29" s="41"/>
      <c r="E29" s="41"/>
      <c r="F29" s="41"/>
      <c r="G29" s="41"/>
      <c r="H29" s="41"/>
      <c r="I29" s="42"/>
      <c r="J29" s="28"/>
      <c r="K29" s="40" t="s">
        <v>50</v>
      </c>
      <c r="L29" s="41"/>
      <c r="M29" s="41"/>
      <c r="N29" s="41"/>
      <c r="O29" s="41"/>
      <c r="P29" s="41"/>
      <c r="Q29" s="41"/>
      <c r="R29" s="41"/>
      <c r="S29" s="42"/>
      <c r="W29" s="65" t="s">
        <v>36</v>
      </c>
      <c r="X29" s="65"/>
      <c r="Y29" s="65"/>
      <c r="Z29" s="65"/>
      <c r="AA29" s="17" t="e">
        <f>1/AA28</f>
        <v>#DIV/0!</v>
      </c>
      <c r="AB29" s="17" t="e">
        <f>1/AB28</f>
        <v>#DIV/0!</v>
      </c>
      <c r="AC29" s="17"/>
      <c r="AD29" s="18"/>
      <c r="AF29" s="65" t="s">
        <v>36</v>
      </c>
      <c r="AG29" s="65"/>
      <c r="AH29" s="65"/>
      <c r="AI29" s="65"/>
      <c r="AJ29" s="17" t="e">
        <f>1/AJ28</f>
        <v>#DIV/0!</v>
      </c>
      <c r="AK29" s="17" t="e">
        <f>1/AK28</f>
        <v>#DIV/0!</v>
      </c>
      <c r="AL29" s="17"/>
      <c r="AM29" s="18"/>
    </row>
    <row r="30" spans="1:39" ht="12.75" customHeight="1" x14ac:dyDescent="0.4">
      <c r="A30" s="53" t="s">
        <v>1</v>
      </c>
      <c r="B30" s="54"/>
      <c r="C30" s="53" t="s">
        <v>2</v>
      </c>
      <c r="D30" s="54"/>
      <c r="E30" s="53" t="s">
        <v>8</v>
      </c>
      <c r="F30" s="56" t="s">
        <v>5</v>
      </c>
      <c r="G30" s="56" t="s">
        <v>0</v>
      </c>
      <c r="H30" s="58" t="s">
        <v>9</v>
      </c>
      <c r="I30" s="54"/>
      <c r="J30" s="28"/>
      <c r="K30" s="53" t="s">
        <v>1</v>
      </c>
      <c r="L30" s="54"/>
      <c r="M30" s="53" t="s">
        <v>2</v>
      </c>
      <c r="N30" s="54"/>
      <c r="O30" s="53" t="s">
        <v>8</v>
      </c>
      <c r="P30" s="56" t="s">
        <v>5</v>
      </c>
      <c r="Q30" s="56" t="s">
        <v>0</v>
      </c>
      <c r="R30" s="58" t="s">
        <v>9</v>
      </c>
      <c r="S30" s="54"/>
      <c r="W30" s="65" t="s">
        <v>24</v>
      </c>
      <c r="X30" s="65"/>
      <c r="Y30" s="65"/>
      <c r="Z30" s="65"/>
      <c r="AA30" s="17">
        <f>A16</f>
        <v>0</v>
      </c>
      <c r="AB30" s="17">
        <f>B16</f>
        <v>0</v>
      </c>
      <c r="AC30" s="17" t="b">
        <f>IF(A16+B16=1,TRUE(),FALSE())</f>
        <v>0</v>
      </c>
      <c r="AD30" s="18" t="s">
        <v>32</v>
      </c>
      <c r="AF30" s="65" t="s">
        <v>24</v>
      </c>
      <c r="AG30" s="65"/>
      <c r="AH30" s="65"/>
      <c r="AI30" s="65"/>
      <c r="AJ30" s="17">
        <f>K16</f>
        <v>0</v>
      </c>
      <c r="AK30" s="17">
        <f>L16</f>
        <v>0</v>
      </c>
      <c r="AL30" s="17" t="b">
        <f>IF(K16+L16=1,TRUE(),FALSE())</f>
        <v>0</v>
      </c>
      <c r="AM30" s="18" t="s">
        <v>32</v>
      </c>
    </row>
    <row r="31" spans="1:39" ht="12.75" customHeight="1" x14ac:dyDescent="0.4">
      <c r="A31" s="29" t="s">
        <v>3</v>
      </c>
      <c r="B31" s="30" t="s">
        <v>4</v>
      </c>
      <c r="C31" s="29" t="s">
        <v>6</v>
      </c>
      <c r="D31" s="30" t="s">
        <v>7</v>
      </c>
      <c r="E31" s="55"/>
      <c r="F31" s="57"/>
      <c r="G31" s="57"/>
      <c r="H31" s="31" t="s">
        <v>3</v>
      </c>
      <c r="I31" s="30" t="s">
        <v>4</v>
      </c>
      <c r="J31" s="28"/>
      <c r="K31" s="29" t="s">
        <v>3</v>
      </c>
      <c r="L31" s="30" t="s">
        <v>4</v>
      </c>
      <c r="M31" s="29" t="s">
        <v>6</v>
      </c>
      <c r="N31" s="30" t="s">
        <v>7</v>
      </c>
      <c r="O31" s="55"/>
      <c r="P31" s="57"/>
      <c r="Q31" s="57"/>
      <c r="R31" s="31" t="s">
        <v>3</v>
      </c>
      <c r="S31" s="30" t="s">
        <v>4</v>
      </c>
      <c r="W31" s="65" t="s">
        <v>35</v>
      </c>
      <c r="X31" s="65"/>
      <c r="Y31" s="65"/>
      <c r="Z31" s="65"/>
      <c r="AA31" s="66" t="e">
        <f>AA29*AA30+AB29*AB30</f>
        <v>#DIV/0!</v>
      </c>
      <c r="AB31" s="66"/>
      <c r="AC31" s="17"/>
      <c r="AD31" s="18"/>
      <c r="AF31" s="65" t="s">
        <v>35</v>
      </c>
      <c r="AG31" s="65"/>
      <c r="AH31" s="65"/>
      <c r="AI31" s="65"/>
      <c r="AJ31" s="66" t="e">
        <f>AJ29*AJ30+AK29*AK30</f>
        <v>#DIV/0!</v>
      </c>
      <c r="AK31" s="66"/>
      <c r="AL31" s="17"/>
      <c r="AM31" s="18"/>
    </row>
    <row r="32" spans="1:39" ht="12.75" customHeight="1" x14ac:dyDescent="0.4">
      <c r="A32" s="32"/>
      <c r="B32" s="33"/>
      <c r="C32" s="32"/>
      <c r="D32" s="33"/>
      <c r="E32" s="12" t="s">
        <v>12</v>
      </c>
      <c r="F32" s="34"/>
      <c r="G32" s="34"/>
      <c r="H32" s="35"/>
      <c r="I32" s="36"/>
      <c r="J32" s="28"/>
      <c r="K32" s="32"/>
      <c r="L32" s="33"/>
      <c r="M32" s="32"/>
      <c r="N32" s="33"/>
      <c r="O32" s="12" t="s">
        <v>12</v>
      </c>
      <c r="P32" s="34"/>
      <c r="Q32" s="34"/>
      <c r="R32" s="35"/>
      <c r="S32" s="36"/>
      <c r="W32" s="65" t="s">
        <v>37</v>
      </c>
      <c r="X32" s="65"/>
      <c r="Y32" s="65"/>
      <c r="Z32" s="65"/>
      <c r="AA32" s="66" t="e">
        <f>ROUNDUP(AA31,3)</f>
        <v>#DIV/0!</v>
      </c>
      <c r="AB32" s="66"/>
      <c r="AC32" s="17"/>
      <c r="AD32" s="18"/>
      <c r="AF32" s="65" t="s">
        <v>37</v>
      </c>
      <c r="AG32" s="65"/>
      <c r="AH32" s="65"/>
      <c r="AI32" s="65"/>
      <c r="AJ32" s="66" t="e">
        <f>ROUNDUP(AJ31,3)</f>
        <v>#DIV/0!</v>
      </c>
      <c r="AK32" s="66"/>
      <c r="AL32" s="17"/>
      <c r="AM32" s="18"/>
    </row>
    <row r="33" spans="1:39" ht="12.75" customHeight="1" x14ac:dyDescent="0.4">
      <c r="A33" s="59" t="s">
        <v>13</v>
      </c>
      <c r="B33" s="60"/>
      <c r="C33" s="60"/>
      <c r="D33" s="61"/>
      <c r="E33" s="12" t="s">
        <v>16</v>
      </c>
      <c r="F33" s="34"/>
      <c r="G33" s="34"/>
      <c r="H33" s="35"/>
      <c r="I33" s="36"/>
      <c r="J33" s="28"/>
      <c r="K33" s="59" t="s">
        <v>13</v>
      </c>
      <c r="L33" s="60"/>
      <c r="M33" s="60"/>
      <c r="N33" s="61"/>
      <c r="O33" s="12" t="s">
        <v>16</v>
      </c>
      <c r="P33" s="34"/>
      <c r="Q33" s="34"/>
      <c r="R33" s="35"/>
      <c r="S33" s="36"/>
      <c r="W33" s="65" t="s">
        <v>33</v>
      </c>
      <c r="X33" s="65"/>
      <c r="Y33" s="65"/>
      <c r="Z33" s="65"/>
      <c r="AA33" s="66" t="str">
        <f>IF(OR(AC22=FALSE(),AC26=FALSE(),AC27=FALSE()),"",IF(AC30=FALSE(),"熱橋面積比要確認",AA32))</f>
        <v/>
      </c>
      <c r="AB33" s="66"/>
      <c r="AC33" s="17" t="b">
        <f>IF(AND(AC22=TRUE(),AC26=TRUE(),AC27=TRUE(),AC30=TRUE()),TRUE(),FALSE())</f>
        <v>0</v>
      </c>
      <c r="AD33" s="18" t="s">
        <v>38</v>
      </c>
      <c r="AF33" s="65" t="s">
        <v>33</v>
      </c>
      <c r="AG33" s="65"/>
      <c r="AH33" s="65"/>
      <c r="AI33" s="65"/>
      <c r="AJ33" s="66" t="str">
        <f>IF(OR(AL22=FALSE(),AL26=FALSE(),AL27=FALSE()),"",IF(AL30=FALSE(),"熱橋面積比要確認",AJ32))</f>
        <v/>
      </c>
      <c r="AK33" s="66"/>
      <c r="AL33" s="17" t="b">
        <f>IF(AND(AL22=TRUE(),AL26=TRUE(),AL27=TRUE(),AL30=TRUE()),TRUE(),FALSE())</f>
        <v>0</v>
      </c>
      <c r="AM33" s="18" t="s">
        <v>38</v>
      </c>
    </row>
    <row r="34" spans="1:39" ht="12.75" customHeight="1" x14ac:dyDescent="0.4">
      <c r="A34" s="47" t="str">
        <f>AA63</f>
        <v/>
      </c>
      <c r="B34" s="48"/>
      <c r="C34" s="48"/>
      <c r="D34" s="49"/>
      <c r="E34" s="22"/>
      <c r="F34" s="34"/>
      <c r="G34" s="34"/>
      <c r="H34" s="35" t="s">
        <v>11</v>
      </c>
      <c r="I34" s="36" t="s">
        <v>11</v>
      </c>
      <c r="J34" s="28"/>
      <c r="K34" s="47" t="str">
        <f>AJ63</f>
        <v/>
      </c>
      <c r="L34" s="48"/>
      <c r="M34" s="48"/>
      <c r="N34" s="49"/>
      <c r="O34" s="22"/>
      <c r="P34" s="34"/>
      <c r="Q34" s="34"/>
      <c r="R34" s="35"/>
      <c r="S34" s="36"/>
    </row>
    <row r="35" spans="1:39" ht="12.75" customHeight="1" x14ac:dyDescent="0.4">
      <c r="A35" s="50"/>
      <c r="B35" s="51"/>
      <c r="C35" s="51"/>
      <c r="D35" s="52"/>
      <c r="E35" s="23"/>
      <c r="F35" s="37"/>
      <c r="G35" s="37"/>
      <c r="H35" s="38"/>
      <c r="I35" s="39"/>
      <c r="J35" s="28"/>
      <c r="K35" s="50"/>
      <c r="L35" s="51"/>
      <c r="M35" s="51"/>
      <c r="N35" s="52"/>
      <c r="O35" s="23"/>
      <c r="P35" s="37"/>
      <c r="Q35" s="37"/>
      <c r="R35" s="38"/>
      <c r="S35" s="39"/>
      <c r="W35" s="65" t="str">
        <f>A21</f>
        <v>外壁</v>
      </c>
      <c r="X35" s="65"/>
      <c r="Y35" s="65"/>
      <c r="Z35" s="65"/>
      <c r="AA35" s="65"/>
      <c r="AB35" s="65"/>
      <c r="AC35" s="65"/>
      <c r="AD35" s="65"/>
      <c r="AE35" s="11"/>
      <c r="AF35" s="65" t="str">
        <f>K21</f>
        <v>外壁</v>
      </c>
      <c r="AG35" s="65"/>
      <c r="AH35" s="65"/>
      <c r="AI35" s="65"/>
      <c r="AJ35" s="65"/>
      <c r="AK35" s="65"/>
      <c r="AL35" s="65"/>
      <c r="AM35" s="65"/>
    </row>
    <row r="36" spans="1:39" ht="13.5" customHeight="1" x14ac:dyDescent="0.4">
      <c r="A36" s="28"/>
      <c r="B36" s="28"/>
      <c r="C36" s="28"/>
      <c r="D36" s="28"/>
      <c r="E36" s="28"/>
      <c r="F36" s="28"/>
      <c r="G36" s="28"/>
      <c r="H36" s="28"/>
      <c r="I36" s="28"/>
      <c r="J36" s="28"/>
      <c r="K36" s="28"/>
      <c r="L36" s="28"/>
      <c r="M36" s="28"/>
      <c r="N36" s="28"/>
      <c r="O36" s="28"/>
      <c r="P36" s="28"/>
      <c r="Q36" s="28"/>
      <c r="R36" s="28"/>
      <c r="S36" s="28"/>
      <c r="W36" s="17"/>
      <c r="X36" s="17" t="s">
        <v>26</v>
      </c>
      <c r="Y36" s="17" t="s">
        <v>27</v>
      </c>
      <c r="Z36" s="17" t="s">
        <v>28</v>
      </c>
      <c r="AA36" s="17" t="s">
        <v>3</v>
      </c>
      <c r="AB36" s="17" t="s">
        <v>4</v>
      </c>
      <c r="AC36" s="17" t="s">
        <v>34</v>
      </c>
      <c r="AD36" s="17" t="s">
        <v>25</v>
      </c>
      <c r="AE36" s="11"/>
      <c r="AF36" s="17"/>
      <c r="AG36" s="17" t="s">
        <v>26</v>
      </c>
      <c r="AH36" s="17" t="s">
        <v>27</v>
      </c>
      <c r="AI36" s="17" t="s">
        <v>28</v>
      </c>
      <c r="AJ36" s="17" t="s">
        <v>3</v>
      </c>
      <c r="AK36" s="17" t="s">
        <v>4</v>
      </c>
      <c r="AL36" s="17" t="s">
        <v>34</v>
      </c>
      <c r="AM36" s="17" t="s">
        <v>25</v>
      </c>
    </row>
    <row r="37" spans="1:39" ht="18" customHeight="1" x14ac:dyDescent="0.4">
      <c r="A37" s="43" t="s">
        <v>51</v>
      </c>
      <c r="B37" s="44"/>
      <c r="C37" s="44"/>
      <c r="D37" s="44"/>
      <c r="E37" s="44"/>
      <c r="F37" s="44"/>
      <c r="G37" s="44"/>
      <c r="H37" s="44"/>
      <c r="I37" s="45"/>
      <c r="J37" s="28"/>
      <c r="K37" s="43" t="s">
        <v>51</v>
      </c>
      <c r="L37" s="44"/>
      <c r="M37" s="44"/>
      <c r="N37" s="44"/>
      <c r="O37" s="44"/>
      <c r="P37" s="44"/>
      <c r="Q37" s="44"/>
      <c r="R37" s="44"/>
      <c r="S37" s="45"/>
      <c r="W37" s="67" t="s">
        <v>22</v>
      </c>
      <c r="X37" s="18" t="str">
        <f t="shared" ref="X37:Z40" si="5">E24</f>
        <v>断熱材</v>
      </c>
      <c r="Y37" s="17">
        <f t="shared" si="5"/>
        <v>0</v>
      </c>
      <c r="Z37" s="17">
        <f t="shared" si="5"/>
        <v>0</v>
      </c>
      <c r="AA37" s="17">
        <f>IF(AC37=TRUE(),IF(H24="○",Z37/1000/Y37,0),0)</f>
        <v>0</v>
      </c>
      <c r="AB37" s="17">
        <f>IF(AC37=TRUE(),IF(I24="○",Z37/1000/Y37,0),0)</f>
        <v>0</v>
      </c>
      <c r="AC37" s="17" t="b">
        <f>IF(OR(Y37=0,Z37=0),FALSE(),TRUE())</f>
        <v>0</v>
      </c>
      <c r="AD37" s="18" t="s">
        <v>29</v>
      </c>
      <c r="AE37" s="11"/>
      <c r="AF37" s="67" t="s">
        <v>22</v>
      </c>
      <c r="AG37" s="18" t="str">
        <f t="shared" ref="AG37:AI40" si="6">O24</f>
        <v>断熱材</v>
      </c>
      <c r="AH37" s="17">
        <f t="shared" si="6"/>
        <v>0</v>
      </c>
      <c r="AI37" s="17">
        <f t="shared" si="6"/>
        <v>0</v>
      </c>
      <c r="AJ37" s="17">
        <f>IF(AL37=TRUE(),IF(R24="○",AI37/1000/AH37,0),0)</f>
        <v>0</v>
      </c>
      <c r="AK37" s="17">
        <f>IF(AL37=TRUE(),IF(S24="○",AI37/1000/AH37,0),0)</f>
        <v>0</v>
      </c>
      <c r="AL37" s="17" t="b">
        <f>IF(OR(AH37=0,AI37=0),FALSE(),TRUE())</f>
        <v>0</v>
      </c>
      <c r="AM37" s="18" t="s">
        <v>29</v>
      </c>
    </row>
    <row r="38" spans="1:39" ht="12.75" customHeight="1" x14ac:dyDescent="0.4">
      <c r="A38" s="53" t="s">
        <v>1</v>
      </c>
      <c r="B38" s="54"/>
      <c r="C38" s="53" t="s">
        <v>2</v>
      </c>
      <c r="D38" s="54"/>
      <c r="E38" s="53" t="s">
        <v>8</v>
      </c>
      <c r="F38" s="56" t="s">
        <v>5</v>
      </c>
      <c r="G38" s="56" t="s">
        <v>0</v>
      </c>
      <c r="H38" s="58" t="s">
        <v>9</v>
      </c>
      <c r="I38" s="54"/>
      <c r="J38" s="28"/>
      <c r="K38" s="53" t="s">
        <v>1</v>
      </c>
      <c r="L38" s="54"/>
      <c r="M38" s="53" t="s">
        <v>2</v>
      </c>
      <c r="N38" s="54"/>
      <c r="O38" s="53" t="s">
        <v>8</v>
      </c>
      <c r="P38" s="56" t="s">
        <v>5</v>
      </c>
      <c r="Q38" s="56" t="s">
        <v>0</v>
      </c>
      <c r="R38" s="58" t="s">
        <v>9</v>
      </c>
      <c r="S38" s="54"/>
      <c r="W38" s="67"/>
      <c r="X38" s="18" t="str">
        <f t="shared" si="5"/>
        <v>熱橋木材</v>
      </c>
      <c r="Y38" s="17">
        <f t="shared" si="5"/>
        <v>0</v>
      </c>
      <c r="Z38" s="17">
        <f t="shared" si="5"/>
        <v>0</v>
      </c>
      <c r="AA38" s="17">
        <f>IF(AC38=TRUE(),IF(H25="○",Z38/1000/Y38,0),0)</f>
        <v>0</v>
      </c>
      <c r="AB38" s="17">
        <f>IF(AC38=TRUE(),IF(I25="○",Z38/1000/Y38,0),0)</f>
        <v>0</v>
      </c>
      <c r="AC38" s="17" t="b">
        <f>IF(OR(Y38=0,Z38=0),FALSE(),TRUE())</f>
        <v>0</v>
      </c>
      <c r="AD38" s="18" t="s">
        <v>29</v>
      </c>
      <c r="AE38" s="11"/>
      <c r="AF38" s="67"/>
      <c r="AG38" s="18" t="str">
        <f t="shared" si="6"/>
        <v>熱橋木材</v>
      </c>
      <c r="AH38" s="17">
        <f t="shared" si="6"/>
        <v>0</v>
      </c>
      <c r="AI38" s="17">
        <f t="shared" si="6"/>
        <v>0</v>
      </c>
      <c r="AJ38" s="17">
        <f>IF(AL38=TRUE(),IF(R25="○",AI38/1000/AH38,0),0)</f>
        <v>0</v>
      </c>
      <c r="AK38" s="17">
        <f>IF(AL38=TRUE(),IF(S25="○",AI38/1000/AH38,0),0)</f>
        <v>0</v>
      </c>
      <c r="AL38" s="17" t="b">
        <f t="shared" ref="AL38:AL40" si="7">IF(OR(AH38=0,AI38=0),FALSE(),TRUE())</f>
        <v>0</v>
      </c>
      <c r="AM38" s="18" t="s">
        <v>29</v>
      </c>
    </row>
    <row r="39" spans="1:39" ht="12.75" customHeight="1" x14ac:dyDescent="0.4">
      <c r="A39" s="29" t="s">
        <v>3</v>
      </c>
      <c r="B39" s="30" t="s">
        <v>4</v>
      </c>
      <c r="C39" s="29" t="s">
        <v>6</v>
      </c>
      <c r="D39" s="30" t="s">
        <v>7</v>
      </c>
      <c r="E39" s="55"/>
      <c r="F39" s="57"/>
      <c r="G39" s="57"/>
      <c r="H39" s="31" t="s">
        <v>3</v>
      </c>
      <c r="I39" s="30" t="s">
        <v>4</v>
      </c>
      <c r="J39" s="28"/>
      <c r="K39" s="29" t="s">
        <v>3</v>
      </c>
      <c r="L39" s="30" t="s">
        <v>4</v>
      </c>
      <c r="M39" s="29" t="s">
        <v>6</v>
      </c>
      <c r="N39" s="30" t="s">
        <v>7</v>
      </c>
      <c r="O39" s="55"/>
      <c r="P39" s="57"/>
      <c r="Q39" s="57"/>
      <c r="R39" s="31" t="s">
        <v>3</v>
      </c>
      <c r="S39" s="30" t="s">
        <v>4</v>
      </c>
      <c r="W39" s="67"/>
      <c r="X39" s="18">
        <f t="shared" si="5"/>
        <v>0</v>
      </c>
      <c r="Y39" s="17">
        <f t="shared" si="5"/>
        <v>0</v>
      </c>
      <c r="Z39" s="17">
        <f t="shared" si="5"/>
        <v>0</v>
      </c>
      <c r="AA39" s="17">
        <f>IF(AC39=TRUE(),IF(H26="○",Z39/1000/Y39,0),0)</f>
        <v>0</v>
      </c>
      <c r="AB39" s="17">
        <f>IF(AC39=TRUE(),IF(I26="○",Z39/1000/Y39,0),0)</f>
        <v>0</v>
      </c>
      <c r="AC39" s="17" t="b">
        <f>IF(OR(Y39=0,Z39=0),FALSE(),TRUE())</f>
        <v>0</v>
      </c>
      <c r="AD39" s="18" t="s">
        <v>29</v>
      </c>
      <c r="AE39" s="11"/>
      <c r="AF39" s="67"/>
      <c r="AG39" s="18">
        <f t="shared" si="6"/>
        <v>0</v>
      </c>
      <c r="AH39" s="17">
        <f t="shared" si="6"/>
        <v>0</v>
      </c>
      <c r="AI39" s="17">
        <f t="shared" si="6"/>
        <v>0</v>
      </c>
      <c r="AJ39" s="17">
        <f>IF(AL39=TRUE(),IF(R26="○",AI39/1000/AH39,0),0)</f>
        <v>0</v>
      </c>
      <c r="AK39" s="17">
        <f>IF(AL39=TRUE(),IF(S26="○",AI39/1000/AH39,0),0)</f>
        <v>0</v>
      </c>
      <c r="AL39" s="17" t="b">
        <f t="shared" si="7"/>
        <v>0</v>
      </c>
      <c r="AM39" s="18" t="s">
        <v>29</v>
      </c>
    </row>
    <row r="40" spans="1:39" ht="12.75" customHeight="1" x14ac:dyDescent="0.4">
      <c r="A40" s="32"/>
      <c r="B40" s="33"/>
      <c r="C40" s="32"/>
      <c r="D40" s="33"/>
      <c r="E40" s="12" t="s">
        <v>10</v>
      </c>
      <c r="F40" s="34"/>
      <c r="G40" s="34"/>
      <c r="H40" s="35"/>
      <c r="I40" s="36" t="s">
        <v>11</v>
      </c>
      <c r="J40" s="28"/>
      <c r="K40" s="32"/>
      <c r="L40" s="33"/>
      <c r="M40" s="32"/>
      <c r="N40" s="33"/>
      <c r="O40" s="12" t="s">
        <v>10</v>
      </c>
      <c r="P40" s="34"/>
      <c r="Q40" s="34"/>
      <c r="R40" s="35"/>
      <c r="S40" s="36" t="s">
        <v>11</v>
      </c>
      <c r="W40" s="67"/>
      <c r="X40" s="18">
        <f t="shared" si="5"/>
        <v>0</v>
      </c>
      <c r="Y40" s="17">
        <f t="shared" si="5"/>
        <v>0</v>
      </c>
      <c r="Z40" s="17">
        <f t="shared" si="5"/>
        <v>0</v>
      </c>
      <c r="AA40" s="17">
        <f>IF(AC40=TRUE(),IF(H27="○",Z40/1000/Y40,0),0)</f>
        <v>0</v>
      </c>
      <c r="AB40" s="17">
        <f>IF(AC40=TRUE(),IF(I27="○",Z40/1000/Y40,0),0)</f>
        <v>0</v>
      </c>
      <c r="AC40" s="17" t="b">
        <f>IF(OR(Y40=0,Z40=0),FALSE(),TRUE())</f>
        <v>0</v>
      </c>
      <c r="AD40" s="18" t="s">
        <v>29</v>
      </c>
      <c r="AE40" s="11"/>
      <c r="AF40" s="67"/>
      <c r="AG40" s="18">
        <f t="shared" si="6"/>
        <v>0</v>
      </c>
      <c r="AH40" s="17">
        <f t="shared" si="6"/>
        <v>0</v>
      </c>
      <c r="AI40" s="17">
        <f t="shared" si="6"/>
        <v>0</v>
      </c>
      <c r="AJ40" s="17">
        <f>IF(AL40=TRUE(),IF(R27="○",AI40/1000/AH40,0),0)</f>
        <v>0</v>
      </c>
      <c r="AK40" s="17">
        <f>IF(AL40=TRUE(),IF(S27="○",AI40/1000/AH40,0),0)</f>
        <v>0</v>
      </c>
      <c r="AL40" s="17" t="b">
        <f t="shared" si="7"/>
        <v>0</v>
      </c>
      <c r="AM40" s="18" t="s">
        <v>29</v>
      </c>
    </row>
    <row r="41" spans="1:39" ht="12.75" customHeight="1" x14ac:dyDescent="0.4">
      <c r="A41" s="59" t="s">
        <v>13</v>
      </c>
      <c r="B41" s="60"/>
      <c r="C41" s="60"/>
      <c r="D41" s="61"/>
      <c r="E41" s="12" t="s">
        <v>12</v>
      </c>
      <c r="F41" s="34"/>
      <c r="G41" s="34"/>
      <c r="H41" s="35"/>
      <c r="I41" s="36" t="s">
        <v>11</v>
      </c>
      <c r="J41" s="28"/>
      <c r="K41" s="59" t="s">
        <v>13</v>
      </c>
      <c r="L41" s="60"/>
      <c r="M41" s="60"/>
      <c r="N41" s="61"/>
      <c r="O41" s="12" t="s">
        <v>12</v>
      </c>
      <c r="P41" s="34"/>
      <c r="Q41" s="34"/>
      <c r="R41" s="35"/>
      <c r="S41" s="36" t="s">
        <v>11</v>
      </c>
      <c r="W41" s="67"/>
      <c r="X41" s="65" t="s">
        <v>19</v>
      </c>
      <c r="Y41" s="66" t="s">
        <v>20</v>
      </c>
      <c r="Z41" s="66"/>
      <c r="AA41" s="17">
        <f>C24</f>
        <v>0</v>
      </c>
      <c r="AB41" s="17">
        <f>C24</f>
        <v>0</v>
      </c>
      <c r="AC41" s="17" t="b">
        <f>IF(AA41=0,FALSE(),TRUE())</f>
        <v>0</v>
      </c>
      <c r="AD41" s="18" t="s">
        <v>30</v>
      </c>
      <c r="AE41" s="11"/>
      <c r="AF41" s="67"/>
      <c r="AG41" s="65" t="s">
        <v>19</v>
      </c>
      <c r="AH41" s="66" t="s">
        <v>20</v>
      </c>
      <c r="AI41" s="66"/>
      <c r="AJ41" s="17">
        <f>M24</f>
        <v>0</v>
      </c>
      <c r="AK41" s="17">
        <f>M24</f>
        <v>0</v>
      </c>
      <c r="AL41" s="17" t="b">
        <f>IF(AJ41=0,FALSE(),TRUE())</f>
        <v>0</v>
      </c>
      <c r="AM41" s="18" t="s">
        <v>30</v>
      </c>
    </row>
    <row r="42" spans="1:39" ht="12.75" customHeight="1" x14ac:dyDescent="0.4">
      <c r="A42" s="47" t="str">
        <f>AA78</f>
        <v/>
      </c>
      <c r="B42" s="48"/>
      <c r="C42" s="48"/>
      <c r="D42" s="49"/>
      <c r="E42" s="22"/>
      <c r="F42" s="34"/>
      <c r="G42" s="34"/>
      <c r="H42" s="35" t="s">
        <v>11</v>
      </c>
      <c r="I42" s="36" t="s">
        <v>11</v>
      </c>
      <c r="J42" s="28"/>
      <c r="K42" s="47" t="str">
        <f>AJ78</f>
        <v/>
      </c>
      <c r="L42" s="48"/>
      <c r="M42" s="48"/>
      <c r="N42" s="49"/>
      <c r="O42" s="22"/>
      <c r="P42" s="34"/>
      <c r="Q42" s="34"/>
      <c r="R42" s="35" t="s">
        <v>11</v>
      </c>
      <c r="S42" s="36" t="s">
        <v>11</v>
      </c>
      <c r="W42" s="67"/>
      <c r="X42" s="65"/>
      <c r="Y42" s="66" t="s">
        <v>21</v>
      </c>
      <c r="Z42" s="66"/>
      <c r="AA42" s="17">
        <f>D24</f>
        <v>0</v>
      </c>
      <c r="AB42" s="17">
        <f>D24</f>
        <v>0</v>
      </c>
      <c r="AC42" s="17" t="b">
        <f>IF(AA42=0,FALSE(),TRUE())</f>
        <v>0</v>
      </c>
      <c r="AD42" s="18" t="s">
        <v>31</v>
      </c>
      <c r="AE42" s="11"/>
      <c r="AF42" s="67"/>
      <c r="AG42" s="65"/>
      <c r="AH42" s="66" t="s">
        <v>21</v>
      </c>
      <c r="AI42" s="66"/>
      <c r="AJ42" s="17">
        <f>N24</f>
        <v>0</v>
      </c>
      <c r="AK42" s="17">
        <f>N24</f>
        <v>0</v>
      </c>
      <c r="AL42" s="17" t="b">
        <f>IF(AJ42=0,FALSE(),TRUE())</f>
        <v>0</v>
      </c>
      <c r="AM42" s="18" t="s">
        <v>31</v>
      </c>
    </row>
    <row r="43" spans="1:39" ht="12.75" customHeight="1" x14ac:dyDescent="0.4">
      <c r="A43" s="50"/>
      <c r="B43" s="51"/>
      <c r="C43" s="51"/>
      <c r="D43" s="52"/>
      <c r="E43" s="23"/>
      <c r="F43" s="37"/>
      <c r="G43" s="37"/>
      <c r="H43" s="38"/>
      <c r="I43" s="39"/>
      <c r="J43" s="28"/>
      <c r="K43" s="50"/>
      <c r="L43" s="51"/>
      <c r="M43" s="51"/>
      <c r="N43" s="52"/>
      <c r="O43" s="23"/>
      <c r="P43" s="37"/>
      <c r="Q43" s="37"/>
      <c r="R43" s="38"/>
      <c r="S43" s="39"/>
      <c r="W43" s="65" t="s">
        <v>23</v>
      </c>
      <c r="X43" s="65"/>
      <c r="Y43" s="65"/>
      <c r="Z43" s="65"/>
      <c r="AA43" s="17">
        <f>SUM(AA35:AA42)</f>
        <v>0</v>
      </c>
      <c r="AB43" s="17">
        <f>SUM(AB35:AB42)</f>
        <v>0</v>
      </c>
      <c r="AC43" s="17"/>
      <c r="AD43" s="18"/>
      <c r="AE43" s="11"/>
      <c r="AF43" s="65" t="s">
        <v>23</v>
      </c>
      <c r="AG43" s="65"/>
      <c r="AH43" s="65"/>
      <c r="AI43" s="65"/>
      <c r="AJ43" s="17">
        <f>SUM(AJ35:AJ42)</f>
        <v>0</v>
      </c>
      <c r="AK43" s="17">
        <f>SUM(AK35:AK42)</f>
        <v>0</v>
      </c>
      <c r="AL43" s="17"/>
      <c r="AM43" s="18"/>
    </row>
    <row r="44" spans="1:39" ht="13.5" customHeight="1" x14ac:dyDescent="0.4">
      <c r="A44" s="28"/>
      <c r="B44" s="28"/>
      <c r="C44" s="28"/>
      <c r="D44" s="28"/>
      <c r="E44" s="28"/>
      <c r="F44" s="28"/>
      <c r="G44" s="28"/>
      <c r="H44" s="28"/>
      <c r="I44" s="28"/>
      <c r="J44" s="28"/>
      <c r="K44" s="28"/>
      <c r="L44" s="28"/>
      <c r="M44" s="28"/>
      <c r="N44" s="28"/>
      <c r="O44" s="28"/>
      <c r="P44" s="28"/>
      <c r="Q44" s="28"/>
      <c r="R44" s="28"/>
      <c r="S44" s="28"/>
      <c r="W44" s="65" t="s">
        <v>36</v>
      </c>
      <c r="X44" s="65"/>
      <c r="Y44" s="65"/>
      <c r="Z44" s="65"/>
      <c r="AA44" s="17" t="e">
        <f>1/AA43</f>
        <v>#DIV/0!</v>
      </c>
      <c r="AB44" s="17" t="e">
        <f>1/AB43</f>
        <v>#DIV/0!</v>
      </c>
      <c r="AC44" s="17"/>
      <c r="AD44" s="18"/>
      <c r="AE44" s="11"/>
      <c r="AF44" s="65" t="s">
        <v>36</v>
      </c>
      <c r="AG44" s="65"/>
      <c r="AH44" s="65"/>
      <c r="AI44" s="65"/>
      <c r="AJ44" s="17" t="e">
        <f>1/AJ43</f>
        <v>#DIV/0!</v>
      </c>
      <c r="AK44" s="17" t="e">
        <f>1/AK43</f>
        <v>#DIV/0!</v>
      </c>
      <c r="AL44" s="17"/>
      <c r="AM44" s="18"/>
    </row>
    <row r="45" spans="1:39" ht="18" customHeight="1" x14ac:dyDescent="0.4">
      <c r="A45" s="43" t="s">
        <v>52</v>
      </c>
      <c r="B45" s="44"/>
      <c r="C45" s="44"/>
      <c r="D45" s="44"/>
      <c r="E45" s="44"/>
      <c r="F45" s="44"/>
      <c r="G45" s="44"/>
      <c r="H45" s="44"/>
      <c r="I45" s="45"/>
      <c r="J45" s="28"/>
      <c r="K45" s="43" t="s">
        <v>52</v>
      </c>
      <c r="L45" s="44"/>
      <c r="M45" s="44"/>
      <c r="N45" s="44"/>
      <c r="O45" s="44"/>
      <c r="P45" s="44"/>
      <c r="Q45" s="44"/>
      <c r="R45" s="44"/>
      <c r="S45" s="45"/>
      <c r="W45" s="65" t="s">
        <v>24</v>
      </c>
      <c r="X45" s="65"/>
      <c r="Y45" s="65"/>
      <c r="Z45" s="65"/>
      <c r="AA45" s="17">
        <f>A24</f>
        <v>0</v>
      </c>
      <c r="AB45" s="17">
        <f>B24</f>
        <v>0</v>
      </c>
      <c r="AC45" s="17" t="b">
        <f>IF(A24+B24=1,TRUE(),FALSE())</f>
        <v>0</v>
      </c>
      <c r="AD45" s="18" t="s">
        <v>32</v>
      </c>
      <c r="AE45" s="11"/>
      <c r="AF45" s="65" t="s">
        <v>24</v>
      </c>
      <c r="AG45" s="65"/>
      <c r="AH45" s="65"/>
      <c r="AI45" s="65"/>
      <c r="AJ45" s="17">
        <f>K24</f>
        <v>0</v>
      </c>
      <c r="AK45" s="17">
        <f>L24</f>
        <v>0</v>
      </c>
      <c r="AL45" s="17" t="b">
        <f>IF(K24+L24=1,TRUE(),FALSE())</f>
        <v>0</v>
      </c>
      <c r="AM45" s="18" t="s">
        <v>32</v>
      </c>
    </row>
    <row r="46" spans="1:39" ht="12.75" customHeight="1" x14ac:dyDescent="0.4">
      <c r="A46" s="53" t="s">
        <v>1</v>
      </c>
      <c r="B46" s="54"/>
      <c r="C46" s="53" t="s">
        <v>2</v>
      </c>
      <c r="D46" s="54"/>
      <c r="E46" s="53" t="s">
        <v>8</v>
      </c>
      <c r="F46" s="56" t="s">
        <v>5</v>
      </c>
      <c r="G46" s="56" t="s">
        <v>0</v>
      </c>
      <c r="H46" s="58" t="s">
        <v>9</v>
      </c>
      <c r="I46" s="54"/>
      <c r="J46" s="28"/>
      <c r="K46" s="53" t="s">
        <v>1</v>
      </c>
      <c r="L46" s="54"/>
      <c r="M46" s="53" t="s">
        <v>2</v>
      </c>
      <c r="N46" s="54"/>
      <c r="O46" s="53" t="s">
        <v>8</v>
      </c>
      <c r="P46" s="56" t="s">
        <v>5</v>
      </c>
      <c r="Q46" s="56" t="s">
        <v>0</v>
      </c>
      <c r="R46" s="58" t="s">
        <v>9</v>
      </c>
      <c r="S46" s="54"/>
      <c r="W46" s="65" t="s">
        <v>35</v>
      </c>
      <c r="X46" s="65"/>
      <c r="Y46" s="65"/>
      <c r="Z46" s="65"/>
      <c r="AA46" s="66" t="e">
        <f>AA44*AA45+AB44*AB45</f>
        <v>#DIV/0!</v>
      </c>
      <c r="AB46" s="66"/>
      <c r="AC46" s="17"/>
      <c r="AD46" s="18"/>
      <c r="AE46" s="11"/>
      <c r="AF46" s="65" t="s">
        <v>35</v>
      </c>
      <c r="AG46" s="65"/>
      <c r="AH46" s="65"/>
      <c r="AI46" s="65"/>
      <c r="AJ46" s="66" t="e">
        <f>AJ44*AJ45+AK44*AK45</f>
        <v>#DIV/0!</v>
      </c>
      <c r="AK46" s="66"/>
      <c r="AL46" s="17"/>
      <c r="AM46" s="18"/>
    </row>
    <row r="47" spans="1:39" ht="12.75" customHeight="1" x14ac:dyDescent="0.4">
      <c r="A47" s="29" t="s">
        <v>3</v>
      </c>
      <c r="B47" s="30" t="s">
        <v>4</v>
      </c>
      <c r="C47" s="29" t="s">
        <v>6</v>
      </c>
      <c r="D47" s="30" t="s">
        <v>7</v>
      </c>
      <c r="E47" s="55"/>
      <c r="F47" s="57"/>
      <c r="G47" s="57"/>
      <c r="H47" s="31" t="s">
        <v>3</v>
      </c>
      <c r="I47" s="30" t="s">
        <v>4</v>
      </c>
      <c r="J47" s="28"/>
      <c r="K47" s="29" t="s">
        <v>3</v>
      </c>
      <c r="L47" s="30" t="s">
        <v>4</v>
      </c>
      <c r="M47" s="29" t="s">
        <v>6</v>
      </c>
      <c r="N47" s="30" t="s">
        <v>7</v>
      </c>
      <c r="O47" s="55"/>
      <c r="P47" s="57"/>
      <c r="Q47" s="57"/>
      <c r="R47" s="31" t="s">
        <v>3</v>
      </c>
      <c r="S47" s="30" t="s">
        <v>4</v>
      </c>
      <c r="W47" s="65" t="s">
        <v>37</v>
      </c>
      <c r="X47" s="65"/>
      <c r="Y47" s="65"/>
      <c r="Z47" s="65"/>
      <c r="AA47" s="66" t="e">
        <f>ROUNDUP(AA46,3)</f>
        <v>#DIV/0!</v>
      </c>
      <c r="AB47" s="66"/>
      <c r="AC47" s="17"/>
      <c r="AD47" s="18"/>
      <c r="AE47" s="11"/>
      <c r="AF47" s="65" t="s">
        <v>37</v>
      </c>
      <c r="AG47" s="65"/>
      <c r="AH47" s="65"/>
      <c r="AI47" s="65"/>
      <c r="AJ47" s="66" t="e">
        <f>ROUNDUP(AJ46,3)</f>
        <v>#DIV/0!</v>
      </c>
      <c r="AK47" s="66"/>
      <c r="AL47" s="17"/>
      <c r="AM47" s="18"/>
    </row>
    <row r="48" spans="1:39" ht="12.75" customHeight="1" x14ac:dyDescent="0.4">
      <c r="A48" s="32"/>
      <c r="B48" s="33"/>
      <c r="C48" s="32"/>
      <c r="D48" s="33"/>
      <c r="E48" s="12" t="s">
        <v>10</v>
      </c>
      <c r="F48" s="34"/>
      <c r="G48" s="34"/>
      <c r="H48" s="35"/>
      <c r="I48" s="36" t="s">
        <v>11</v>
      </c>
      <c r="J48" s="28"/>
      <c r="K48" s="32"/>
      <c r="L48" s="33"/>
      <c r="M48" s="32"/>
      <c r="N48" s="33"/>
      <c r="O48" s="12" t="s">
        <v>10</v>
      </c>
      <c r="P48" s="34"/>
      <c r="Q48" s="34"/>
      <c r="R48" s="35"/>
      <c r="S48" s="36" t="s">
        <v>11</v>
      </c>
      <c r="W48" s="65" t="s">
        <v>33</v>
      </c>
      <c r="X48" s="65"/>
      <c r="Y48" s="65"/>
      <c r="Z48" s="65"/>
      <c r="AA48" s="66" t="str">
        <f>IF(OR(AC37=FALSE(),AC41=FALSE(),AC42=FALSE()),"",IF(AC45=FALSE(),"熱橋面積比要確認",AA47))</f>
        <v/>
      </c>
      <c r="AB48" s="66"/>
      <c r="AC48" s="17" t="b">
        <f>IF(AND(AC37=TRUE(),AC41=TRUE(),AC42=TRUE(),AC45=TRUE()),TRUE(),FALSE())</f>
        <v>0</v>
      </c>
      <c r="AD48" s="18" t="s">
        <v>38</v>
      </c>
      <c r="AE48" s="11"/>
      <c r="AF48" s="65" t="s">
        <v>33</v>
      </c>
      <c r="AG48" s="65"/>
      <c r="AH48" s="65"/>
      <c r="AI48" s="65"/>
      <c r="AJ48" s="66" t="str">
        <f>IF(OR(AL37=FALSE(),AL41=FALSE(),AL42=FALSE()),"",IF(AL45=FALSE(),"熱橋面積比要確認",AJ47))</f>
        <v/>
      </c>
      <c r="AK48" s="66"/>
      <c r="AL48" s="17" t="b">
        <f>IF(AND(AL37=TRUE(),AL41=TRUE(),AL42=TRUE(),AL45=TRUE()),TRUE(),FALSE())</f>
        <v>0</v>
      </c>
      <c r="AM48" s="18" t="s">
        <v>38</v>
      </c>
    </row>
    <row r="49" spans="1:39" ht="12.75" customHeight="1" x14ac:dyDescent="0.4">
      <c r="A49" s="59" t="s">
        <v>13</v>
      </c>
      <c r="B49" s="60"/>
      <c r="C49" s="60"/>
      <c r="D49" s="61"/>
      <c r="E49" s="12" t="s">
        <v>12</v>
      </c>
      <c r="F49" s="34"/>
      <c r="G49" s="34"/>
      <c r="H49" s="35"/>
      <c r="I49" s="36" t="s">
        <v>11</v>
      </c>
      <c r="J49" s="28"/>
      <c r="K49" s="59" t="s">
        <v>13</v>
      </c>
      <c r="L49" s="60"/>
      <c r="M49" s="60"/>
      <c r="N49" s="61"/>
      <c r="O49" s="12" t="s">
        <v>12</v>
      </c>
      <c r="P49" s="34"/>
      <c r="Q49" s="34"/>
      <c r="R49" s="35"/>
      <c r="S49" s="36" t="s">
        <v>11</v>
      </c>
    </row>
    <row r="50" spans="1:39" ht="12.75" customHeight="1" x14ac:dyDescent="0.4">
      <c r="A50" s="47" t="str">
        <f>AA93</f>
        <v/>
      </c>
      <c r="B50" s="48"/>
      <c r="C50" s="48"/>
      <c r="D50" s="49"/>
      <c r="E50" s="22"/>
      <c r="F50" s="34"/>
      <c r="G50" s="34"/>
      <c r="H50" s="35" t="s">
        <v>11</v>
      </c>
      <c r="I50" s="36" t="s">
        <v>11</v>
      </c>
      <c r="J50" s="28"/>
      <c r="K50" s="47" t="str">
        <f>AJ93</f>
        <v/>
      </c>
      <c r="L50" s="48"/>
      <c r="M50" s="48"/>
      <c r="N50" s="49"/>
      <c r="O50" s="22"/>
      <c r="P50" s="34"/>
      <c r="Q50" s="34"/>
      <c r="R50" s="35" t="s">
        <v>11</v>
      </c>
      <c r="S50" s="36" t="s">
        <v>11</v>
      </c>
      <c r="W50" s="65" t="str">
        <f>A29</f>
        <v>一般部の床</v>
      </c>
      <c r="X50" s="65"/>
      <c r="Y50" s="65"/>
      <c r="Z50" s="65"/>
      <c r="AA50" s="65"/>
      <c r="AB50" s="65"/>
      <c r="AC50" s="65"/>
      <c r="AD50" s="65"/>
      <c r="AE50" s="11"/>
      <c r="AF50" s="65" t="str">
        <f>K29</f>
        <v>外気床</v>
      </c>
      <c r="AG50" s="65"/>
      <c r="AH50" s="65"/>
      <c r="AI50" s="65"/>
      <c r="AJ50" s="65"/>
      <c r="AK50" s="65"/>
      <c r="AL50" s="65"/>
      <c r="AM50" s="65"/>
    </row>
    <row r="51" spans="1:39" ht="12.75" customHeight="1" x14ac:dyDescent="0.4">
      <c r="A51" s="50"/>
      <c r="B51" s="51"/>
      <c r="C51" s="51"/>
      <c r="D51" s="52"/>
      <c r="E51" s="23"/>
      <c r="F51" s="37"/>
      <c r="G51" s="37"/>
      <c r="H51" s="38"/>
      <c r="I51" s="39"/>
      <c r="J51" s="28"/>
      <c r="K51" s="50"/>
      <c r="L51" s="51"/>
      <c r="M51" s="51"/>
      <c r="N51" s="52"/>
      <c r="O51" s="23"/>
      <c r="P51" s="37"/>
      <c r="Q51" s="37"/>
      <c r="R51" s="38"/>
      <c r="S51" s="39"/>
      <c r="W51" s="17"/>
      <c r="X51" s="17" t="s">
        <v>26</v>
      </c>
      <c r="Y51" s="17" t="s">
        <v>27</v>
      </c>
      <c r="Z51" s="17" t="s">
        <v>28</v>
      </c>
      <c r="AA51" s="17" t="s">
        <v>3</v>
      </c>
      <c r="AB51" s="17" t="s">
        <v>4</v>
      </c>
      <c r="AC51" s="17" t="s">
        <v>34</v>
      </c>
      <c r="AD51" s="17" t="s">
        <v>25</v>
      </c>
      <c r="AE51" s="11"/>
      <c r="AF51" s="17"/>
      <c r="AG51" s="17" t="s">
        <v>26</v>
      </c>
      <c r="AH51" s="17" t="s">
        <v>27</v>
      </c>
      <c r="AI51" s="17" t="s">
        <v>28</v>
      </c>
      <c r="AJ51" s="17" t="s">
        <v>3</v>
      </c>
      <c r="AK51" s="17" t="s">
        <v>4</v>
      </c>
      <c r="AL51" s="17" t="s">
        <v>34</v>
      </c>
      <c r="AM51" s="17" t="s">
        <v>25</v>
      </c>
    </row>
    <row r="52" spans="1:39" ht="13.5" customHeight="1" x14ac:dyDescent="0.4">
      <c r="A52" s="28"/>
      <c r="B52" s="28"/>
      <c r="C52" s="28"/>
      <c r="D52" s="28"/>
      <c r="E52" s="28"/>
      <c r="F52" s="28"/>
      <c r="G52" s="28"/>
      <c r="H52" s="28"/>
      <c r="I52" s="28"/>
      <c r="J52" s="28"/>
      <c r="K52" s="28"/>
      <c r="L52" s="28"/>
      <c r="M52" s="28"/>
      <c r="N52" s="28"/>
      <c r="O52" s="28"/>
      <c r="P52" s="28"/>
      <c r="Q52" s="28"/>
      <c r="R52" s="28"/>
      <c r="S52" s="28"/>
      <c r="W52" s="67" t="s">
        <v>22</v>
      </c>
      <c r="X52" s="18" t="str">
        <f t="shared" ref="X52:Z55" si="8">E32</f>
        <v>断熱材</v>
      </c>
      <c r="Y52" s="17">
        <f t="shared" si="8"/>
        <v>0</v>
      </c>
      <c r="Z52" s="17">
        <f t="shared" si="8"/>
        <v>0</v>
      </c>
      <c r="AA52" s="17">
        <f>IF(AC52=TRUE(),IF(H32="○",Z52/1000/Y52,0),0)</f>
        <v>0</v>
      </c>
      <c r="AB52" s="17">
        <f>IF(AC52=TRUE(),IF(I32="○",Z52/1000/Y52,0),0)</f>
        <v>0</v>
      </c>
      <c r="AC52" s="17" t="b">
        <f>IF(OR(Y52=0,Z52=0),FALSE(),TRUE())</f>
        <v>0</v>
      </c>
      <c r="AD52" s="18" t="s">
        <v>29</v>
      </c>
      <c r="AE52" s="11"/>
      <c r="AF52" s="67" t="s">
        <v>22</v>
      </c>
      <c r="AG52" s="18" t="str">
        <f t="shared" ref="AG52:AI55" si="9">O32</f>
        <v>断熱材</v>
      </c>
      <c r="AH52" s="17">
        <f t="shared" si="9"/>
        <v>0</v>
      </c>
      <c r="AI52" s="17">
        <f t="shared" si="9"/>
        <v>0</v>
      </c>
      <c r="AJ52" s="17">
        <f>IF(AL52=TRUE(),IF(R32="○",AI52/1000/AH52,0),0)</f>
        <v>0</v>
      </c>
      <c r="AK52" s="17">
        <f>IF(AL52=TRUE(),IF(S32="○",AI52/1000/AH52,0),0)</f>
        <v>0</v>
      </c>
      <c r="AL52" s="17" t="b">
        <f>IF(OR(AH52=0,AI52=0),FALSE(),TRUE())</f>
        <v>0</v>
      </c>
      <c r="AM52" s="18" t="s">
        <v>29</v>
      </c>
    </row>
    <row r="53" spans="1:39" ht="18" customHeight="1" x14ac:dyDescent="0.4">
      <c r="A53" s="43" t="s">
        <v>53</v>
      </c>
      <c r="B53" s="44"/>
      <c r="C53" s="44"/>
      <c r="D53" s="44"/>
      <c r="E53" s="44"/>
      <c r="F53" s="44"/>
      <c r="G53" s="44"/>
      <c r="H53" s="44"/>
      <c r="I53" s="45"/>
      <c r="J53" s="28"/>
      <c r="K53" s="43" t="s">
        <v>53</v>
      </c>
      <c r="L53" s="44"/>
      <c r="M53" s="44"/>
      <c r="N53" s="44"/>
      <c r="O53" s="44"/>
      <c r="P53" s="44"/>
      <c r="Q53" s="44"/>
      <c r="R53" s="44"/>
      <c r="S53" s="45"/>
      <c r="W53" s="67"/>
      <c r="X53" s="18" t="str">
        <f t="shared" si="8"/>
        <v>熱橋木材</v>
      </c>
      <c r="Y53" s="17">
        <f t="shared" si="8"/>
        <v>0</v>
      </c>
      <c r="Z53" s="17">
        <f t="shared" si="8"/>
        <v>0</v>
      </c>
      <c r="AA53" s="17">
        <f>IF(AC53=TRUE(),IF(H33="○",Z53/1000/Y53,0),0)</f>
        <v>0</v>
      </c>
      <c r="AB53" s="17">
        <f>IF(AC53=TRUE(),IF(I33="○",Z53/1000/Y53,0),0)</f>
        <v>0</v>
      </c>
      <c r="AC53" s="17" t="b">
        <f>IF(OR(Y53=0,Z53=0),FALSE(),TRUE())</f>
        <v>0</v>
      </c>
      <c r="AD53" s="18" t="s">
        <v>29</v>
      </c>
      <c r="AE53" s="11"/>
      <c r="AF53" s="67"/>
      <c r="AG53" s="18" t="str">
        <f t="shared" si="9"/>
        <v>熱橋木材</v>
      </c>
      <c r="AH53" s="17">
        <f t="shared" si="9"/>
        <v>0</v>
      </c>
      <c r="AI53" s="17">
        <f t="shared" si="9"/>
        <v>0</v>
      </c>
      <c r="AJ53" s="17">
        <f>IF(AL53=TRUE(),IF(R33="○",AI53/1000/AH53,0),0)</f>
        <v>0</v>
      </c>
      <c r="AK53" s="17">
        <f>IF(AL53=TRUE(),IF(S33="○",AI53/1000/AH53,0),0)</f>
        <v>0</v>
      </c>
      <c r="AL53" s="17" t="b">
        <f t="shared" ref="AL53:AL55" si="10">IF(OR(AH53=0,AI53=0),FALSE(),TRUE())</f>
        <v>0</v>
      </c>
      <c r="AM53" s="18" t="s">
        <v>29</v>
      </c>
    </row>
    <row r="54" spans="1:39" ht="12.75" customHeight="1" x14ac:dyDescent="0.4">
      <c r="A54" s="53" t="s">
        <v>1</v>
      </c>
      <c r="B54" s="54"/>
      <c r="C54" s="53" t="s">
        <v>2</v>
      </c>
      <c r="D54" s="54"/>
      <c r="E54" s="53" t="s">
        <v>8</v>
      </c>
      <c r="F54" s="56" t="s">
        <v>5</v>
      </c>
      <c r="G54" s="56" t="s">
        <v>0</v>
      </c>
      <c r="H54" s="58" t="s">
        <v>9</v>
      </c>
      <c r="I54" s="54"/>
      <c r="J54" s="28"/>
      <c r="K54" s="53" t="s">
        <v>1</v>
      </c>
      <c r="L54" s="54"/>
      <c r="M54" s="53" t="s">
        <v>2</v>
      </c>
      <c r="N54" s="54"/>
      <c r="O54" s="53" t="s">
        <v>8</v>
      </c>
      <c r="P54" s="56" t="s">
        <v>5</v>
      </c>
      <c r="Q54" s="56" t="s">
        <v>0</v>
      </c>
      <c r="R54" s="58" t="s">
        <v>9</v>
      </c>
      <c r="S54" s="54"/>
      <c r="W54" s="67"/>
      <c r="X54" s="18">
        <f t="shared" si="8"/>
        <v>0</v>
      </c>
      <c r="Y54" s="17">
        <f t="shared" si="8"/>
        <v>0</v>
      </c>
      <c r="Z54" s="17">
        <f t="shared" si="8"/>
        <v>0</v>
      </c>
      <c r="AA54" s="17">
        <f>IF(AC54=TRUE(),IF(H34="○",Z54/1000/Y54,0),0)</f>
        <v>0</v>
      </c>
      <c r="AB54" s="17">
        <f>IF(AC54=TRUE(),IF(I34="○",Z54/1000/Y54,0),0)</f>
        <v>0</v>
      </c>
      <c r="AC54" s="17" t="b">
        <f>IF(OR(Y54=0,Z54=0),FALSE(),TRUE())</f>
        <v>0</v>
      </c>
      <c r="AD54" s="18" t="s">
        <v>29</v>
      </c>
      <c r="AE54" s="11"/>
      <c r="AF54" s="67"/>
      <c r="AG54" s="18">
        <f t="shared" si="9"/>
        <v>0</v>
      </c>
      <c r="AH54" s="17">
        <f t="shared" si="9"/>
        <v>0</v>
      </c>
      <c r="AI54" s="17">
        <f t="shared" si="9"/>
        <v>0</v>
      </c>
      <c r="AJ54" s="17">
        <f>IF(AL54=TRUE(),IF(R34="○",AI54/1000/AH54,0),0)</f>
        <v>0</v>
      </c>
      <c r="AK54" s="17">
        <f>IF(AL54=TRUE(),IF(S34="○",AI54/1000/AH54,0),0)</f>
        <v>0</v>
      </c>
      <c r="AL54" s="17" t="b">
        <f t="shared" si="10"/>
        <v>0</v>
      </c>
      <c r="AM54" s="18" t="s">
        <v>29</v>
      </c>
    </row>
    <row r="55" spans="1:39" ht="12.75" customHeight="1" x14ac:dyDescent="0.4">
      <c r="A55" s="29" t="s">
        <v>3</v>
      </c>
      <c r="B55" s="30" t="s">
        <v>4</v>
      </c>
      <c r="C55" s="29" t="s">
        <v>6</v>
      </c>
      <c r="D55" s="30" t="s">
        <v>7</v>
      </c>
      <c r="E55" s="55"/>
      <c r="F55" s="57"/>
      <c r="G55" s="57"/>
      <c r="H55" s="31" t="s">
        <v>3</v>
      </c>
      <c r="I55" s="30" t="s">
        <v>4</v>
      </c>
      <c r="J55" s="28"/>
      <c r="K55" s="29" t="s">
        <v>3</v>
      </c>
      <c r="L55" s="30" t="s">
        <v>4</v>
      </c>
      <c r="M55" s="29" t="s">
        <v>6</v>
      </c>
      <c r="N55" s="30" t="s">
        <v>7</v>
      </c>
      <c r="O55" s="55"/>
      <c r="P55" s="57"/>
      <c r="Q55" s="57"/>
      <c r="R55" s="31" t="s">
        <v>3</v>
      </c>
      <c r="S55" s="30" t="s">
        <v>4</v>
      </c>
      <c r="W55" s="67"/>
      <c r="X55" s="18">
        <f t="shared" si="8"/>
        <v>0</v>
      </c>
      <c r="Y55" s="17">
        <f t="shared" si="8"/>
        <v>0</v>
      </c>
      <c r="Z55" s="17">
        <f t="shared" si="8"/>
        <v>0</v>
      </c>
      <c r="AA55" s="17">
        <f>IF(AC55=TRUE(),IF(H35="○",Z55/1000/Y55,0),0)</f>
        <v>0</v>
      </c>
      <c r="AB55" s="17">
        <f>IF(AC55=TRUE(),IF(I35="○",Z55/1000/Y55,0),0)</f>
        <v>0</v>
      </c>
      <c r="AC55" s="17" t="b">
        <f>IF(OR(Y55=0,Z55=0),FALSE(),TRUE())</f>
        <v>0</v>
      </c>
      <c r="AD55" s="18" t="s">
        <v>29</v>
      </c>
      <c r="AE55" s="11"/>
      <c r="AF55" s="67"/>
      <c r="AG55" s="18">
        <f t="shared" si="9"/>
        <v>0</v>
      </c>
      <c r="AH55" s="17">
        <f t="shared" si="9"/>
        <v>0</v>
      </c>
      <c r="AI55" s="17">
        <f t="shared" si="9"/>
        <v>0</v>
      </c>
      <c r="AJ55" s="17">
        <f>IF(AL55=TRUE(),IF(R35="○",AI55/1000/AH55,0),0)</f>
        <v>0</v>
      </c>
      <c r="AK55" s="17">
        <f>IF(AL55=TRUE(),IF(S35="○",AI55/1000/AH55,0),0)</f>
        <v>0</v>
      </c>
      <c r="AL55" s="17" t="b">
        <f t="shared" si="10"/>
        <v>0</v>
      </c>
      <c r="AM55" s="18" t="s">
        <v>29</v>
      </c>
    </row>
    <row r="56" spans="1:39" ht="12.75" customHeight="1" x14ac:dyDescent="0.4">
      <c r="A56" s="32"/>
      <c r="B56" s="33"/>
      <c r="C56" s="32"/>
      <c r="D56" s="33"/>
      <c r="E56" s="12" t="s">
        <v>10</v>
      </c>
      <c r="F56" s="34"/>
      <c r="G56" s="34"/>
      <c r="H56" s="35"/>
      <c r="I56" s="36" t="s">
        <v>11</v>
      </c>
      <c r="J56" s="28"/>
      <c r="K56" s="32"/>
      <c r="L56" s="33"/>
      <c r="M56" s="32"/>
      <c r="N56" s="33"/>
      <c r="O56" s="12" t="s">
        <v>10</v>
      </c>
      <c r="P56" s="34"/>
      <c r="Q56" s="34"/>
      <c r="R56" s="35"/>
      <c r="S56" s="36" t="s">
        <v>11</v>
      </c>
      <c r="W56" s="67"/>
      <c r="X56" s="65" t="s">
        <v>19</v>
      </c>
      <c r="Y56" s="66" t="s">
        <v>20</v>
      </c>
      <c r="Z56" s="66"/>
      <c r="AA56" s="17">
        <f>C32</f>
        <v>0</v>
      </c>
      <c r="AB56" s="17">
        <f>C32</f>
        <v>0</v>
      </c>
      <c r="AC56" s="17" t="b">
        <f>IF(AA56=0,FALSE(),TRUE())</f>
        <v>0</v>
      </c>
      <c r="AD56" s="18" t="s">
        <v>30</v>
      </c>
      <c r="AE56" s="11"/>
      <c r="AF56" s="67"/>
      <c r="AG56" s="65" t="s">
        <v>19</v>
      </c>
      <c r="AH56" s="66" t="s">
        <v>20</v>
      </c>
      <c r="AI56" s="66"/>
      <c r="AJ56" s="17">
        <f>M32</f>
        <v>0</v>
      </c>
      <c r="AK56" s="17">
        <f>M32</f>
        <v>0</v>
      </c>
      <c r="AL56" s="17" t="b">
        <f>IF(AJ56=0,FALSE(),TRUE())</f>
        <v>0</v>
      </c>
      <c r="AM56" s="18" t="s">
        <v>30</v>
      </c>
    </row>
    <row r="57" spans="1:39" ht="12.75" customHeight="1" x14ac:dyDescent="0.4">
      <c r="A57" s="59" t="s">
        <v>13</v>
      </c>
      <c r="B57" s="60"/>
      <c r="C57" s="60"/>
      <c r="D57" s="61"/>
      <c r="E57" s="12" t="s">
        <v>12</v>
      </c>
      <c r="F57" s="34"/>
      <c r="G57" s="34"/>
      <c r="H57" s="35"/>
      <c r="I57" s="36" t="s">
        <v>11</v>
      </c>
      <c r="J57" s="28"/>
      <c r="K57" s="59" t="s">
        <v>13</v>
      </c>
      <c r="L57" s="60"/>
      <c r="M57" s="60"/>
      <c r="N57" s="61"/>
      <c r="O57" s="12" t="s">
        <v>12</v>
      </c>
      <c r="P57" s="34"/>
      <c r="Q57" s="34"/>
      <c r="R57" s="35"/>
      <c r="S57" s="36" t="s">
        <v>11</v>
      </c>
      <c r="W57" s="67"/>
      <c r="X57" s="65"/>
      <c r="Y57" s="66" t="s">
        <v>21</v>
      </c>
      <c r="Z57" s="66"/>
      <c r="AA57" s="17">
        <f>D32</f>
        <v>0</v>
      </c>
      <c r="AB57" s="17">
        <f>D32</f>
        <v>0</v>
      </c>
      <c r="AC57" s="17" t="b">
        <f>IF(AA57=0,FALSE(),TRUE())</f>
        <v>0</v>
      </c>
      <c r="AD57" s="18" t="s">
        <v>31</v>
      </c>
      <c r="AE57" s="11"/>
      <c r="AF57" s="67"/>
      <c r="AG57" s="65"/>
      <c r="AH57" s="66" t="s">
        <v>21</v>
      </c>
      <c r="AI57" s="66"/>
      <c r="AJ57" s="17">
        <f>N32</f>
        <v>0</v>
      </c>
      <c r="AK57" s="17">
        <f>N32</f>
        <v>0</v>
      </c>
      <c r="AL57" s="17" t="b">
        <f>IF(AJ57=0,FALSE(),TRUE())</f>
        <v>0</v>
      </c>
      <c r="AM57" s="18" t="s">
        <v>31</v>
      </c>
    </row>
    <row r="58" spans="1:39" ht="12.75" customHeight="1" x14ac:dyDescent="0.4">
      <c r="A58" s="47" t="str">
        <f>AA108</f>
        <v/>
      </c>
      <c r="B58" s="48"/>
      <c r="C58" s="48"/>
      <c r="D58" s="49"/>
      <c r="E58" s="22"/>
      <c r="F58" s="34"/>
      <c r="G58" s="34"/>
      <c r="H58" s="35" t="s">
        <v>11</v>
      </c>
      <c r="I58" s="36" t="s">
        <v>11</v>
      </c>
      <c r="J58" s="28"/>
      <c r="K58" s="47" t="str">
        <f>AJ108</f>
        <v/>
      </c>
      <c r="L58" s="48"/>
      <c r="M58" s="48"/>
      <c r="N58" s="49"/>
      <c r="O58" s="22"/>
      <c r="P58" s="34"/>
      <c r="Q58" s="34"/>
      <c r="R58" s="35" t="s">
        <v>11</v>
      </c>
      <c r="S58" s="36" t="s">
        <v>11</v>
      </c>
      <c r="W58" s="65" t="s">
        <v>23</v>
      </c>
      <c r="X58" s="65"/>
      <c r="Y58" s="65"/>
      <c r="Z58" s="65"/>
      <c r="AA58" s="17">
        <f>SUM(AA50:AA57)</f>
        <v>0</v>
      </c>
      <c r="AB58" s="17">
        <f>SUM(AB50:AB57)</f>
        <v>0</v>
      </c>
      <c r="AC58" s="17"/>
      <c r="AD58" s="18"/>
      <c r="AE58" s="11"/>
      <c r="AF58" s="65" t="s">
        <v>23</v>
      </c>
      <c r="AG58" s="65"/>
      <c r="AH58" s="65"/>
      <c r="AI58" s="65"/>
      <c r="AJ58" s="17">
        <f>SUM(AJ50:AJ57)</f>
        <v>0</v>
      </c>
      <c r="AK58" s="17">
        <f>SUM(AK50:AK57)</f>
        <v>0</v>
      </c>
      <c r="AL58" s="17"/>
      <c r="AM58" s="18"/>
    </row>
    <row r="59" spans="1:39" ht="12.75" customHeight="1" x14ac:dyDescent="0.4">
      <c r="A59" s="50"/>
      <c r="B59" s="51"/>
      <c r="C59" s="51"/>
      <c r="D59" s="52"/>
      <c r="E59" s="23"/>
      <c r="F59" s="37"/>
      <c r="G59" s="37"/>
      <c r="H59" s="38"/>
      <c r="I59" s="39"/>
      <c r="J59" s="28"/>
      <c r="K59" s="50"/>
      <c r="L59" s="51"/>
      <c r="M59" s="51"/>
      <c r="N59" s="52"/>
      <c r="O59" s="23"/>
      <c r="P59" s="37"/>
      <c r="Q59" s="37"/>
      <c r="R59" s="38"/>
      <c r="S59" s="39"/>
      <c r="W59" s="65" t="s">
        <v>36</v>
      </c>
      <c r="X59" s="65"/>
      <c r="Y59" s="65"/>
      <c r="Z59" s="65"/>
      <c r="AA59" s="17" t="e">
        <f>1/AA58</f>
        <v>#DIV/0!</v>
      </c>
      <c r="AB59" s="17" t="e">
        <f>1/AB58</f>
        <v>#DIV/0!</v>
      </c>
      <c r="AC59" s="17"/>
      <c r="AD59" s="18"/>
      <c r="AE59" s="11"/>
      <c r="AF59" s="65" t="s">
        <v>36</v>
      </c>
      <c r="AG59" s="65"/>
      <c r="AH59" s="65"/>
      <c r="AI59" s="65"/>
      <c r="AJ59" s="17" t="e">
        <f>1/AJ58</f>
        <v>#DIV/0!</v>
      </c>
      <c r="AK59" s="17" t="e">
        <f>1/AK58</f>
        <v>#DIV/0!</v>
      </c>
      <c r="AL59" s="17"/>
      <c r="AM59" s="18"/>
    </row>
    <row r="60" spans="1:39" x14ac:dyDescent="0.4">
      <c r="W60" s="65" t="s">
        <v>24</v>
      </c>
      <c r="X60" s="65"/>
      <c r="Y60" s="65"/>
      <c r="Z60" s="65"/>
      <c r="AA60" s="17">
        <f>A32</f>
        <v>0</v>
      </c>
      <c r="AB60" s="17">
        <f>B32</f>
        <v>0</v>
      </c>
      <c r="AC60" s="17" t="b">
        <f>IF(A32+B32=1,TRUE(),FALSE())</f>
        <v>0</v>
      </c>
      <c r="AD60" s="18" t="s">
        <v>32</v>
      </c>
      <c r="AE60" s="11"/>
      <c r="AF60" s="65" t="s">
        <v>24</v>
      </c>
      <c r="AG60" s="65"/>
      <c r="AH60" s="65"/>
      <c r="AI60" s="65"/>
      <c r="AJ60" s="17">
        <f>K32</f>
        <v>0</v>
      </c>
      <c r="AK60" s="17">
        <f>L32</f>
        <v>0</v>
      </c>
      <c r="AL60" s="17" t="b">
        <f>IF(K32+L32=1,TRUE(),FALSE())</f>
        <v>0</v>
      </c>
      <c r="AM60" s="18" t="s">
        <v>32</v>
      </c>
    </row>
    <row r="61" spans="1:39" x14ac:dyDescent="0.4">
      <c r="W61" s="65" t="s">
        <v>35</v>
      </c>
      <c r="X61" s="65"/>
      <c r="Y61" s="65"/>
      <c r="Z61" s="65"/>
      <c r="AA61" s="66" t="e">
        <f>AA59*AA60+AB59*AB60</f>
        <v>#DIV/0!</v>
      </c>
      <c r="AB61" s="66"/>
      <c r="AC61" s="17"/>
      <c r="AD61" s="18"/>
      <c r="AE61" s="11"/>
      <c r="AF61" s="65" t="s">
        <v>35</v>
      </c>
      <c r="AG61" s="65"/>
      <c r="AH61" s="65"/>
      <c r="AI61" s="65"/>
      <c r="AJ61" s="66" t="e">
        <f>AJ59*AJ60+AK59*AK60</f>
        <v>#DIV/0!</v>
      </c>
      <c r="AK61" s="66"/>
      <c r="AL61" s="17"/>
      <c r="AM61" s="18"/>
    </row>
    <row r="62" spans="1:39" x14ac:dyDescent="0.4">
      <c r="W62" s="65" t="s">
        <v>37</v>
      </c>
      <c r="X62" s="65"/>
      <c r="Y62" s="65"/>
      <c r="Z62" s="65"/>
      <c r="AA62" s="66" t="e">
        <f>ROUNDUP(AA61,3)</f>
        <v>#DIV/0!</v>
      </c>
      <c r="AB62" s="66"/>
      <c r="AC62" s="17"/>
      <c r="AD62" s="18"/>
      <c r="AE62" s="11"/>
      <c r="AF62" s="65" t="s">
        <v>37</v>
      </c>
      <c r="AG62" s="65"/>
      <c r="AH62" s="65"/>
      <c r="AI62" s="65"/>
      <c r="AJ62" s="66" t="e">
        <f>ROUNDUP(AJ61,3)</f>
        <v>#DIV/0!</v>
      </c>
      <c r="AK62" s="66"/>
      <c r="AL62" s="17"/>
      <c r="AM62" s="18"/>
    </row>
    <row r="63" spans="1:39" x14ac:dyDescent="0.4">
      <c r="W63" s="65" t="s">
        <v>33</v>
      </c>
      <c r="X63" s="65"/>
      <c r="Y63" s="65"/>
      <c r="Z63" s="65"/>
      <c r="AA63" s="66" t="str">
        <f>IF(OR(AC52=FALSE(),AC56=FALSE(),AC57=FALSE()),"",IF(AC60=FALSE(),"熱橋面積比要確認",AA62))</f>
        <v/>
      </c>
      <c r="AB63" s="66"/>
      <c r="AC63" s="17" t="b">
        <f>IF(AND(AC52=TRUE(),AC56=TRUE(),AC57=TRUE(),AC60=TRUE()),TRUE(),FALSE())</f>
        <v>0</v>
      </c>
      <c r="AD63" s="18" t="s">
        <v>38</v>
      </c>
      <c r="AE63" s="11"/>
      <c r="AF63" s="65" t="s">
        <v>33</v>
      </c>
      <c r="AG63" s="65"/>
      <c r="AH63" s="65"/>
      <c r="AI63" s="65"/>
      <c r="AJ63" s="66" t="str">
        <f>IF(OR(AL52=FALSE(),AL56=FALSE(),AL57=FALSE()),"",IF(AL60=FALSE(),"熱橋面積比要確認",AJ62))</f>
        <v/>
      </c>
      <c r="AK63" s="66"/>
      <c r="AL63" s="17" t="b">
        <f>IF(AND(AL52=TRUE(),AL56=TRUE(),AL57=TRUE(),AL60=TRUE()),TRUE(),FALSE())</f>
        <v>0</v>
      </c>
      <c r="AM63" s="18" t="s">
        <v>38</v>
      </c>
    </row>
    <row r="65" spans="23:39" x14ac:dyDescent="0.4">
      <c r="W65" s="65" t="str">
        <f>A37</f>
        <v>玄関等の基礎壁</v>
      </c>
      <c r="X65" s="65"/>
      <c r="Y65" s="65"/>
      <c r="Z65" s="65"/>
      <c r="AA65" s="65"/>
      <c r="AB65" s="65"/>
      <c r="AC65" s="65"/>
      <c r="AD65" s="65"/>
      <c r="AE65" s="11"/>
      <c r="AF65" s="65" t="str">
        <f>K37</f>
        <v>玄関等の基礎壁</v>
      </c>
      <c r="AG65" s="65"/>
      <c r="AH65" s="65"/>
      <c r="AI65" s="65"/>
      <c r="AJ65" s="65"/>
      <c r="AK65" s="65"/>
      <c r="AL65" s="65"/>
      <c r="AM65" s="65"/>
    </row>
    <row r="66" spans="23:39" x14ac:dyDescent="0.4">
      <c r="W66" s="17"/>
      <c r="X66" s="17" t="s">
        <v>26</v>
      </c>
      <c r="Y66" s="17" t="s">
        <v>27</v>
      </c>
      <c r="Z66" s="17" t="s">
        <v>28</v>
      </c>
      <c r="AA66" s="17" t="s">
        <v>3</v>
      </c>
      <c r="AB66" s="17" t="s">
        <v>4</v>
      </c>
      <c r="AC66" s="17" t="s">
        <v>34</v>
      </c>
      <c r="AD66" s="17" t="s">
        <v>25</v>
      </c>
      <c r="AE66" s="11"/>
      <c r="AF66" s="17"/>
      <c r="AG66" s="17" t="s">
        <v>26</v>
      </c>
      <c r="AH66" s="17" t="s">
        <v>27</v>
      </c>
      <c r="AI66" s="17" t="s">
        <v>28</v>
      </c>
      <c r="AJ66" s="17" t="s">
        <v>3</v>
      </c>
      <c r="AK66" s="17" t="s">
        <v>4</v>
      </c>
      <c r="AL66" s="17" t="s">
        <v>34</v>
      </c>
      <c r="AM66" s="17" t="s">
        <v>25</v>
      </c>
    </row>
    <row r="67" spans="23:39" x14ac:dyDescent="0.4">
      <c r="W67" s="67" t="s">
        <v>22</v>
      </c>
      <c r="X67" s="18" t="str">
        <f t="shared" ref="X67:Z70" si="11">E40</f>
        <v>コンクリート</v>
      </c>
      <c r="Y67" s="17">
        <f t="shared" si="11"/>
        <v>0</v>
      </c>
      <c r="Z67" s="17">
        <f t="shared" si="11"/>
        <v>0</v>
      </c>
      <c r="AA67" s="17">
        <f>IF(AC67=TRUE(),IF(H40="○",Z67/1000/Y67,0),0)</f>
        <v>0</v>
      </c>
      <c r="AB67" s="17">
        <f>IF(AC67=TRUE(),IF(I40="○",Z67/1000/Y67,0),0)</f>
        <v>0</v>
      </c>
      <c r="AC67" s="17" t="b">
        <f>IF(OR(Y67=0,Z67=0),FALSE(),TRUE())</f>
        <v>0</v>
      </c>
      <c r="AD67" s="18" t="s">
        <v>29</v>
      </c>
      <c r="AE67" s="11"/>
      <c r="AF67" s="67" t="s">
        <v>22</v>
      </c>
      <c r="AG67" s="18" t="str">
        <f t="shared" ref="AG67:AI70" si="12">O40</f>
        <v>コンクリート</v>
      </c>
      <c r="AH67" s="17">
        <f t="shared" si="12"/>
        <v>0</v>
      </c>
      <c r="AI67" s="17">
        <f t="shared" si="12"/>
        <v>0</v>
      </c>
      <c r="AJ67" s="17">
        <f>IF(AL67=TRUE(),IF(R40="○",AI67/1000/AH67,0),0)</f>
        <v>0</v>
      </c>
      <c r="AK67" s="17">
        <f>IF(AL67=TRUE(),IF(S40="○",AI67/1000/AH67,0),0)</f>
        <v>0</v>
      </c>
      <c r="AL67" s="17" t="b">
        <f>IF(OR(AH67=0,AI67=0),FALSE(),TRUE())</f>
        <v>0</v>
      </c>
      <c r="AM67" s="18" t="s">
        <v>29</v>
      </c>
    </row>
    <row r="68" spans="23:39" x14ac:dyDescent="0.4">
      <c r="W68" s="67"/>
      <c r="X68" s="18" t="str">
        <f t="shared" si="11"/>
        <v>断熱材</v>
      </c>
      <c r="Y68" s="17">
        <f t="shared" si="11"/>
        <v>0</v>
      </c>
      <c r="Z68" s="17">
        <f t="shared" si="11"/>
        <v>0</v>
      </c>
      <c r="AA68" s="17">
        <f>IF(AC68=TRUE(),IF(H41="○",Z68/1000/Y68,0),0)</f>
        <v>0</v>
      </c>
      <c r="AB68" s="17">
        <f>IF(AC68=TRUE(),IF(I41="○",Z68/1000/Y68,0),0)</f>
        <v>0</v>
      </c>
      <c r="AC68" s="17" t="b">
        <f>IF(OR(Y68=0,Z68=0),FALSE(),TRUE())</f>
        <v>0</v>
      </c>
      <c r="AD68" s="18" t="s">
        <v>29</v>
      </c>
      <c r="AE68" s="11"/>
      <c r="AF68" s="67"/>
      <c r="AG68" s="18" t="str">
        <f t="shared" si="12"/>
        <v>断熱材</v>
      </c>
      <c r="AH68" s="17">
        <f t="shared" si="12"/>
        <v>0</v>
      </c>
      <c r="AI68" s="17">
        <f t="shared" si="12"/>
        <v>0</v>
      </c>
      <c r="AJ68" s="17">
        <f>IF(AL68=TRUE(),IF(R41="○",AI68/1000/AH68,0),0)</f>
        <v>0</v>
      </c>
      <c r="AK68" s="17">
        <f>IF(AL68=TRUE(),IF(S41="○",AI68/1000/AH68,0),0)</f>
        <v>0</v>
      </c>
      <c r="AL68" s="17" t="b">
        <f t="shared" ref="AL68:AL70" si="13">IF(OR(AH68=0,AI68=0),FALSE(),TRUE())</f>
        <v>0</v>
      </c>
      <c r="AM68" s="18" t="s">
        <v>29</v>
      </c>
    </row>
    <row r="69" spans="23:39" x14ac:dyDescent="0.4">
      <c r="W69" s="67"/>
      <c r="X69" s="18">
        <f t="shared" si="11"/>
        <v>0</v>
      </c>
      <c r="Y69" s="17">
        <f t="shared" si="11"/>
        <v>0</v>
      </c>
      <c r="Z69" s="17">
        <f t="shared" si="11"/>
        <v>0</v>
      </c>
      <c r="AA69" s="17">
        <f>IF(AC69=TRUE(),IF(H42="○",Z69/1000/Y69,0),0)</f>
        <v>0</v>
      </c>
      <c r="AB69" s="17">
        <f>IF(AC69=TRUE(),IF(I42="○",Z69/1000/Y69,0),0)</f>
        <v>0</v>
      </c>
      <c r="AC69" s="17" t="b">
        <f>IF(OR(Y69=0,Z69=0),FALSE(),TRUE())</f>
        <v>0</v>
      </c>
      <c r="AD69" s="18" t="s">
        <v>29</v>
      </c>
      <c r="AE69" s="11"/>
      <c r="AF69" s="67"/>
      <c r="AG69" s="18">
        <f t="shared" si="12"/>
        <v>0</v>
      </c>
      <c r="AH69" s="17">
        <f t="shared" si="12"/>
        <v>0</v>
      </c>
      <c r="AI69" s="17">
        <f t="shared" si="12"/>
        <v>0</v>
      </c>
      <c r="AJ69" s="17">
        <f>IF(AL69=TRUE(),IF(R42="○",AI69/1000/AH69,0),0)</f>
        <v>0</v>
      </c>
      <c r="AK69" s="17">
        <f>IF(AL69=TRUE(),IF(S42="○",AI69/1000/AH69,0),0)</f>
        <v>0</v>
      </c>
      <c r="AL69" s="17" t="b">
        <f t="shared" si="13"/>
        <v>0</v>
      </c>
      <c r="AM69" s="18" t="s">
        <v>29</v>
      </c>
    </row>
    <row r="70" spans="23:39" x14ac:dyDescent="0.4">
      <c r="W70" s="67"/>
      <c r="X70" s="18">
        <f t="shared" si="11"/>
        <v>0</v>
      </c>
      <c r="Y70" s="17">
        <f t="shared" si="11"/>
        <v>0</v>
      </c>
      <c r="Z70" s="17">
        <f t="shared" si="11"/>
        <v>0</v>
      </c>
      <c r="AA70" s="17">
        <f>IF(AC70=TRUE(),IF(H43="○",Z70/1000/Y70,0),0)</f>
        <v>0</v>
      </c>
      <c r="AB70" s="17">
        <f>IF(AC70=TRUE(),IF(I43="○",Z70/1000/Y70,0),0)</f>
        <v>0</v>
      </c>
      <c r="AC70" s="17" t="b">
        <f>IF(OR(Y70=0,Z70=0),FALSE(),TRUE())</f>
        <v>0</v>
      </c>
      <c r="AD70" s="18" t="s">
        <v>29</v>
      </c>
      <c r="AE70" s="11"/>
      <c r="AF70" s="67"/>
      <c r="AG70" s="18">
        <f t="shared" si="12"/>
        <v>0</v>
      </c>
      <c r="AH70" s="17">
        <f t="shared" si="12"/>
        <v>0</v>
      </c>
      <c r="AI70" s="17">
        <f t="shared" si="12"/>
        <v>0</v>
      </c>
      <c r="AJ70" s="17">
        <f>IF(AL70=TRUE(),IF(R43="○",AI70/1000/AH70,0),0)</f>
        <v>0</v>
      </c>
      <c r="AK70" s="17">
        <f>IF(AL70=TRUE(),IF(S43="○",AI70/1000/AH70,0),0)</f>
        <v>0</v>
      </c>
      <c r="AL70" s="17" t="b">
        <f t="shared" si="13"/>
        <v>0</v>
      </c>
      <c r="AM70" s="18" t="s">
        <v>29</v>
      </c>
    </row>
    <row r="71" spans="23:39" x14ac:dyDescent="0.4">
      <c r="W71" s="67"/>
      <c r="X71" s="65" t="s">
        <v>19</v>
      </c>
      <c r="Y71" s="66" t="s">
        <v>20</v>
      </c>
      <c r="Z71" s="66"/>
      <c r="AA71" s="17">
        <f>C40</f>
        <v>0</v>
      </c>
      <c r="AB71" s="17">
        <f>C40</f>
        <v>0</v>
      </c>
      <c r="AC71" s="17" t="b">
        <f>IF(AA71=0,FALSE(),TRUE())</f>
        <v>0</v>
      </c>
      <c r="AD71" s="18" t="s">
        <v>30</v>
      </c>
      <c r="AE71" s="11"/>
      <c r="AF71" s="67"/>
      <c r="AG71" s="65" t="s">
        <v>19</v>
      </c>
      <c r="AH71" s="66" t="s">
        <v>20</v>
      </c>
      <c r="AI71" s="66"/>
      <c r="AJ71" s="17">
        <f>M40</f>
        <v>0</v>
      </c>
      <c r="AK71" s="17">
        <f>M40</f>
        <v>0</v>
      </c>
      <c r="AL71" s="17" t="b">
        <f>IF(AJ71=0,FALSE(),TRUE())</f>
        <v>0</v>
      </c>
      <c r="AM71" s="18" t="s">
        <v>30</v>
      </c>
    </row>
    <row r="72" spans="23:39" x14ac:dyDescent="0.4">
      <c r="W72" s="67"/>
      <c r="X72" s="65"/>
      <c r="Y72" s="66" t="s">
        <v>21</v>
      </c>
      <c r="Z72" s="66"/>
      <c r="AA72" s="17">
        <f>D40</f>
        <v>0</v>
      </c>
      <c r="AB72" s="17">
        <f>D40</f>
        <v>0</v>
      </c>
      <c r="AC72" s="17" t="b">
        <f>IF(AA72=0,FALSE(),TRUE())</f>
        <v>0</v>
      </c>
      <c r="AD72" s="18" t="s">
        <v>31</v>
      </c>
      <c r="AE72" s="11"/>
      <c r="AF72" s="67"/>
      <c r="AG72" s="65"/>
      <c r="AH72" s="66" t="s">
        <v>21</v>
      </c>
      <c r="AI72" s="66"/>
      <c r="AJ72" s="17">
        <f>N40</f>
        <v>0</v>
      </c>
      <c r="AK72" s="17">
        <f>N40</f>
        <v>0</v>
      </c>
      <c r="AL72" s="17" t="b">
        <f>IF(AJ72=0,FALSE(),TRUE())</f>
        <v>0</v>
      </c>
      <c r="AM72" s="18" t="s">
        <v>31</v>
      </c>
    </row>
    <row r="73" spans="23:39" x14ac:dyDescent="0.4">
      <c r="W73" s="65" t="s">
        <v>23</v>
      </c>
      <c r="X73" s="65"/>
      <c r="Y73" s="65"/>
      <c r="Z73" s="65"/>
      <c r="AA73" s="17">
        <f>SUM(AA65:AA72)</f>
        <v>0</v>
      </c>
      <c r="AB73" s="17">
        <f>SUM(AB65:AB72)</f>
        <v>0</v>
      </c>
      <c r="AC73" s="17"/>
      <c r="AD73" s="18"/>
      <c r="AE73" s="11"/>
      <c r="AF73" s="65" t="s">
        <v>23</v>
      </c>
      <c r="AG73" s="65"/>
      <c r="AH73" s="65"/>
      <c r="AI73" s="65"/>
      <c r="AJ73" s="17">
        <f>SUM(AJ65:AJ72)</f>
        <v>0</v>
      </c>
      <c r="AK73" s="17">
        <f>SUM(AK65:AK72)</f>
        <v>0</v>
      </c>
      <c r="AL73" s="17"/>
      <c r="AM73" s="18"/>
    </row>
    <row r="74" spans="23:39" x14ac:dyDescent="0.4">
      <c r="W74" s="65" t="s">
        <v>36</v>
      </c>
      <c r="X74" s="65"/>
      <c r="Y74" s="65"/>
      <c r="Z74" s="65"/>
      <c r="AA74" s="17" t="e">
        <f>1/AA73</f>
        <v>#DIV/0!</v>
      </c>
      <c r="AB74" s="17" t="e">
        <f>1/AB73</f>
        <v>#DIV/0!</v>
      </c>
      <c r="AC74" s="17"/>
      <c r="AD74" s="18"/>
      <c r="AE74" s="11"/>
      <c r="AF74" s="65" t="s">
        <v>36</v>
      </c>
      <c r="AG74" s="65"/>
      <c r="AH74" s="65"/>
      <c r="AI74" s="65"/>
      <c r="AJ74" s="17" t="e">
        <f>1/AJ73</f>
        <v>#DIV/0!</v>
      </c>
      <c r="AK74" s="17" t="e">
        <f>1/AK73</f>
        <v>#DIV/0!</v>
      </c>
      <c r="AL74" s="17"/>
      <c r="AM74" s="18"/>
    </row>
    <row r="75" spans="23:39" x14ac:dyDescent="0.4">
      <c r="W75" s="65" t="s">
        <v>24</v>
      </c>
      <c r="X75" s="65"/>
      <c r="Y75" s="65"/>
      <c r="Z75" s="65"/>
      <c r="AA75" s="17">
        <f>A40</f>
        <v>0</v>
      </c>
      <c r="AB75" s="17">
        <f>B40</f>
        <v>0</v>
      </c>
      <c r="AC75" s="17" t="b">
        <f>IF(A40+B40=1,TRUE(),FALSE())</f>
        <v>0</v>
      </c>
      <c r="AD75" s="18" t="s">
        <v>32</v>
      </c>
      <c r="AE75" s="11"/>
      <c r="AF75" s="65" t="s">
        <v>24</v>
      </c>
      <c r="AG75" s="65"/>
      <c r="AH75" s="65"/>
      <c r="AI75" s="65"/>
      <c r="AJ75" s="17">
        <f>K40</f>
        <v>0</v>
      </c>
      <c r="AK75" s="17">
        <f>L40</f>
        <v>0</v>
      </c>
      <c r="AL75" s="17" t="b">
        <f>IF(K40+L40=1,TRUE(),FALSE())</f>
        <v>0</v>
      </c>
      <c r="AM75" s="18" t="s">
        <v>32</v>
      </c>
    </row>
    <row r="76" spans="23:39" x14ac:dyDescent="0.4">
      <c r="W76" s="65" t="s">
        <v>35</v>
      </c>
      <c r="X76" s="65"/>
      <c r="Y76" s="65"/>
      <c r="Z76" s="65"/>
      <c r="AA76" s="66" t="e">
        <f>AA74*AA75+AB74*AB75</f>
        <v>#DIV/0!</v>
      </c>
      <c r="AB76" s="66"/>
      <c r="AC76" s="17"/>
      <c r="AD76" s="18"/>
      <c r="AE76" s="11"/>
      <c r="AF76" s="65" t="s">
        <v>35</v>
      </c>
      <c r="AG76" s="65"/>
      <c r="AH76" s="65"/>
      <c r="AI76" s="65"/>
      <c r="AJ76" s="66" t="e">
        <f>AJ74*AJ75+AK74*AK75</f>
        <v>#DIV/0!</v>
      </c>
      <c r="AK76" s="66"/>
      <c r="AL76" s="17"/>
      <c r="AM76" s="18"/>
    </row>
    <row r="77" spans="23:39" x14ac:dyDescent="0.4">
      <c r="W77" s="65" t="s">
        <v>37</v>
      </c>
      <c r="X77" s="65"/>
      <c r="Y77" s="65"/>
      <c r="Z77" s="65"/>
      <c r="AA77" s="66" t="e">
        <f>ROUNDUP(AA76,3)</f>
        <v>#DIV/0!</v>
      </c>
      <c r="AB77" s="66"/>
      <c r="AC77" s="17"/>
      <c r="AD77" s="18"/>
      <c r="AE77" s="11"/>
      <c r="AF77" s="65" t="s">
        <v>37</v>
      </c>
      <c r="AG77" s="65"/>
      <c r="AH77" s="65"/>
      <c r="AI77" s="65"/>
      <c r="AJ77" s="66" t="e">
        <f>ROUNDUP(AJ76,3)</f>
        <v>#DIV/0!</v>
      </c>
      <c r="AK77" s="66"/>
      <c r="AL77" s="17"/>
      <c r="AM77" s="18"/>
    </row>
    <row r="78" spans="23:39" x14ac:dyDescent="0.4">
      <c r="W78" s="65" t="s">
        <v>33</v>
      </c>
      <c r="X78" s="65"/>
      <c r="Y78" s="65"/>
      <c r="Z78" s="65"/>
      <c r="AA78" s="66" t="str">
        <f>IF(OR(AC67=FALSE(),AC71=FALSE(),AC72=FALSE()),"",IF(AC75=FALSE(),"熱橋面積比要確認",AA77))</f>
        <v/>
      </c>
      <c r="AB78" s="66"/>
      <c r="AC78" s="17" t="b">
        <f>IF(AND(AC67=TRUE(),AC71=TRUE(),AC72=TRUE(),AC75=TRUE()),TRUE(),FALSE())</f>
        <v>0</v>
      </c>
      <c r="AD78" s="18" t="s">
        <v>38</v>
      </c>
      <c r="AE78" s="11"/>
      <c r="AF78" s="65" t="s">
        <v>33</v>
      </c>
      <c r="AG78" s="65"/>
      <c r="AH78" s="65"/>
      <c r="AI78" s="65"/>
      <c r="AJ78" s="66" t="str">
        <f>IF(OR(AL67=FALSE(),AL71=FALSE(),AL72=FALSE()),"",IF(AL75=FALSE(),"熱橋面積比要確認",AJ77))</f>
        <v/>
      </c>
      <c r="AK78" s="66"/>
      <c r="AL78" s="17" t="b">
        <f>IF(AND(AL67=TRUE(),AL71=TRUE(),AL72=TRUE(),AL75=TRUE()),TRUE(),FALSE())</f>
        <v>0</v>
      </c>
      <c r="AM78" s="18" t="s">
        <v>38</v>
      </c>
    </row>
    <row r="80" spans="23:39" x14ac:dyDescent="0.4">
      <c r="W80" s="65" t="str">
        <f>A45</f>
        <v>浴室の基礎壁</v>
      </c>
      <c r="X80" s="65"/>
      <c r="Y80" s="65"/>
      <c r="Z80" s="65"/>
      <c r="AA80" s="65"/>
      <c r="AB80" s="65"/>
      <c r="AC80" s="65"/>
      <c r="AD80" s="65"/>
      <c r="AE80" s="11"/>
      <c r="AF80" s="65" t="str">
        <f>K45</f>
        <v>浴室の基礎壁</v>
      </c>
      <c r="AG80" s="65"/>
      <c r="AH80" s="65"/>
      <c r="AI80" s="65"/>
      <c r="AJ80" s="65"/>
      <c r="AK80" s="65"/>
      <c r="AL80" s="65"/>
      <c r="AM80" s="65"/>
    </row>
    <row r="81" spans="23:39" x14ac:dyDescent="0.4">
      <c r="W81" s="17"/>
      <c r="X81" s="17" t="s">
        <v>26</v>
      </c>
      <c r="Y81" s="17" t="s">
        <v>27</v>
      </c>
      <c r="Z81" s="17" t="s">
        <v>28</v>
      </c>
      <c r="AA81" s="17" t="s">
        <v>3</v>
      </c>
      <c r="AB81" s="17" t="s">
        <v>4</v>
      </c>
      <c r="AC81" s="17" t="s">
        <v>34</v>
      </c>
      <c r="AD81" s="17" t="s">
        <v>25</v>
      </c>
      <c r="AE81" s="11"/>
      <c r="AF81" s="17"/>
      <c r="AG81" s="17" t="s">
        <v>26</v>
      </c>
      <c r="AH81" s="17" t="s">
        <v>27</v>
      </c>
      <c r="AI81" s="17" t="s">
        <v>28</v>
      </c>
      <c r="AJ81" s="17" t="s">
        <v>3</v>
      </c>
      <c r="AK81" s="17" t="s">
        <v>4</v>
      </c>
      <c r="AL81" s="17" t="s">
        <v>34</v>
      </c>
      <c r="AM81" s="17" t="s">
        <v>25</v>
      </c>
    </row>
    <row r="82" spans="23:39" x14ac:dyDescent="0.4">
      <c r="W82" s="67" t="s">
        <v>22</v>
      </c>
      <c r="X82" s="18" t="str">
        <f t="shared" ref="X82:Z85" si="14">E48</f>
        <v>コンクリート</v>
      </c>
      <c r="Y82" s="17">
        <f t="shared" si="14"/>
        <v>0</v>
      </c>
      <c r="Z82" s="17">
        <f t="shared" si="14"/>
        <v>0</v>
      </c>
      <c r="AA82" s="17">
        <f>IF(AC82=TRUE(),IF(H48="○",Z82/1000/Y82,0),0)</f>
        <v>0</v>
      </c>
      <c r="AB82" s="17">
        <f>IF(AC82=TRUE(),IF(I48="○",Z82/1000/Y82,0),0)</f>
        <v>0</v>
      </c>
      <c r="AC82" s="17" t="b">
        <f>IF(OR(Y82=0,Z82=0),FALSE(),TRUE())</f>
        <v>0</v>
      </c>
      <c r="AD82" s="18" t="s">
        <v>29</v>
      </c>
      <c r="AE82" s="11"/>
      <c r="AF82" s="67" t="s">
        <v>22</v>
      </c>
      <c r="AG82" s="18" t="str">
        <f t="shared" ref="AG82:AI85" si="15">O48</f>
        <v>コンクリート</v>
      </c>
      <c r="AH82" s="17">
        <f t="shared" si="15"/>
        <v>0</v>
      </c>
      <c r="AI82" s="17">
        <f t="shared" si="15"/>
        <v>0</v>
      </c>
      <c r="AJ82" s="17">
        <f>IF(AL82=TRUE(),IF(R48="○",AI82/1000/AH82,0),0)</f>
        <v>0</v>
      </c>
      <c r="AK82" s="17">
        <f>IF(AL82=TRUE(),IF(S48="○",AI82/1000/AH82,0),0)</f>
        <v>0</v>
      </c>
      <c r="AL82" s="17" t="b">
        <f>IF(OR(AH82=0,AI82=0),FALSE(),TRUE())</f>
        <v>0</v>
      </c>
      <c r="AM82" s="18" t="s">
        <v>29</v>
      </c>
    </row>
    <row r="83" spans="23:39" x14ac:dyDescent="0.4">
      <c r="W83" s="67"/>
      <c r="X83" s="18" t="str">
        <f t="shared" si="14"/>
        <v>断熱材</v>
      </c>
      <c r="Y83" s="17">
        <f t="shared" si="14"/>
        <v>0</v>
      </c>
      <c r="Z83" s="17">
        <f t="shared" si="14"/>
        <v>0</v>
      </c>
      <c r="AA83" s="17">
        <f>IF(AC83=TRUE(),IF(H49="○",Z83/1000/Y83,0),0)</f>
        <v>0</v>
      </c>
      <c r="AB83" s="17">
        <f>IF(AC83=TRUE(),IF(I49="○",Z83/1000/Y83,0),0)</f>
        <v>0</v>
      </c>
      <c r="AC83" s="17" t="b">
        <f>IF(OR(Y83=0,Z83=0),FALSE(),TRUE())</f>
        <v>0</v>
      </c>
      <c r="AD83" s="18" t="s">
        <v>29</v>
      </c>
      <c r="AE83" s="11"/>
      <c r="AF83" s="67"/>
      <c r="AG83" s="18" t="str">
        <f t="shared" si="15"/>
        <v>断熱材</v>
      </c>
      <c r="AH83" s="17">
        <f t="shared" si="15"/>
        <v>0</v>
      </c>
      <c r="AI83" s="17">
        <f t="shared" si="15"/>
        <v>0</v>
      </c>
      <c r="AJ83" s="17">
        <f>IF(AL83=TRUE(),IF(R49="○",AI83/1000/AH83,0),0)</f>
        <v>0</v>
      </c>
      <c r="AK83" s="17">
        <f>IF(AL83=TRUE(),IF(S49="○",AI83/1000/AH83,0),0)</f>
        <v>0</v>
      </c>
      <c r="AL83" s="17" t="b">
        <f t="shared" ref="AL83:AL85" si="16">IF(OR(AH83=0,AI83=0),FALSE(),TRUE())</f>
        <v>0</v>
      </c>
      <c r="AM83" s="18" t="s">
        <v>29</v>
      </c>
    </row>
    <row r="84" spans="23:39" x14ac:dyDescent="0.4">
      <c r="W84" s="67"/>
      <c r="X84" s="18">
        <f t="shared" si="14"/>
        <v>0</v>
      </c>
      <c r="Y84" s="17">
        <f t="shared" si="14"/>
        <v>0</v>
      </c>
      <c r="Z84" s="17">
        <f t="shared" si="14"/>
        <v>0</v>
      </c>
      <c r="AA84" s="17">
        <f>IF(AC84=TRUE(),IF(H50="○",Z84/1000/Y84,0),0)</f>
        <v>0</v>
      </c>
      <c r="AB84" s="17">
        <f>IF(AC84=TRUE(),IF(I50="○",Z84/1000/Y84,0),0)</f>
        <v>0</v>
      </c>
      <c r="AC84" s="17" t="b">
        <f>IF(OR(Y84=0,Z84=0),FALSE(),TRUE())</f>
        <v>0</v>
      </c>
      <c r="AD84" s="18" t="s">
        <v>29</v>
      </c>
      <c r="AE84" s="11"/>
      <c r="AF84" s="67"/>
      <c r="AG84" s="18">
        <f t="shared" si="15"/>
        <v>0</v>
      </c>
      <c r="AH84" s="17">
        <f t="shared" si="15"/>
        <v>0</v>
      </c>
      <c r="AI84" s="17">
        <f t="shared" si="15"/>
        <v>0</v>
      </c>
      <c r="AJ84" s="17">
        <f>IF(AL84=TRUE(),IF(R50="○",AI84/1000/AH84,0),0)</f>
        <v>0</v>
      </c>
      <c r="AK84" s="17">
        <f>IF(AL84=TRUE(),IF(S50="○",AI84/1000/AH84,0),0)</f>
        <v>0</v>
      </c>
      <c r="AL84" s="17" t="b">
        <f t="shared" si="16"/>
        <v>0</v>
      </c>
      <c r="AM84" s="18" t="s">
        <v>29</v>
      </c>
    </row>
    <row r="85" spans="23:39" x14ac:dyDescent="0.4">
      <c r="W85" s="67"/>
      <c r="X85" s="18">
        <f t="shared" si="14"/>
        <v>0</v>
      </c>
      <c r="Y85" s="17">
        <f t="shared" si="14"/>
        <v>0</v>
      </c>
      <c r="Z85" s="17">
        <f t="shared" si="14"/>
        <v>0</v>
      </c>
      <c r="AA85" s="17">
        <f>IF(AC85=TRUE(),IF(H51="○",Z85/1000/Y85,0),0)</f>
        <v>0</v>
      </c>
      <c r="AB85" s="17">
        <f>IF(AC85=TRUE(),IF(I51="○",Z85/1000/Y85,0),0)</f>
        <v>0</v>
      </c>
      <c r="AC85" s="17" t="b">
        <f>IF(OR(Y85=0,Z85=0),FALSE(),TRUE())</f>
        <v>0</v>
      </c>
      <c r="AD85" s="18" t="s">
        <v>29</v>
      </c>
      <c r="AE85" s="11"/>
      <c r="AF85" s="67"/>
      <c r="AG85" s="18">
        <f t="shared" si="15"/>
        <v>0</v>
      </c>
      <c r="AH85" s="17">
        <f t="shared" si="15"/>
        <v>0</v>
      </c>
      <c r="AI85" s="17">
        <f t="shared" si="15"/>
        <v>0</v>
      </c>
      <c r="AJ85" s="17">
        <f>IF(AL85=TRUE(),IF(R51="○",AI85/1000/AH85,0),0)</f>
        <v>0</v>
      </c>
      <c r="AK85" s="17">
        <f>IF(AL85=TRUE(),IF(S51="○",AI85/1000/AH85,0),0)</f>
        <v>0</v>
      </c>
      <c r="AL85" s="17" t="b">
        <f t="shared" si="16"/>
        <v>0</v>
      </c>
      <c r="AM85" s="18" t="s">
        <v>29</v>
      </c>
    </row>
    <row r="86" spans="23:39" x14ac:dyDescent="0.4">
      <c r="W86" s="67"/>
      <c r="X86" s="65" t="s">
        <v>19</v>
      </c>
      <c r="Y86" s="66" t="s">
        <v>20</v>
      </c>
      <c r="Z86" s="66"/>
      <c r="AA86" s="17">
        <f>C48</f>
        <v>0</v>
      </c>
      <c r="AB86" s="17">
        <f>C48</f>
        <v>0</v>
      </c>
      <c r="AC86" s="17" t="b">
        <f>IF(AA86=0,FALSE(),TRUE())</f>
        <v>0</v>
      </c>
      <c r="AD86" s="18" t="s">
        <v>30</v>
      </c>
      <c r="AE86" s="11"/>
      <c r="AF86" s="67"/>
      <c r="AG86" s="65" t="s">
        <v>19</v>
      </c>
      <c r="AH86" s="66" t="s">
        <v>20</v>
      </c>
      <c r="AI86" s="66"/>
      <c r="AJ86" s="17">
        <f>M48</f>
        <v>0</v>
      </c>
      <c r="AK86" s="17">
        <f>M48</f>
        <v>0</v>
      </c>
      <c r="AL86" s="17" t="b">
        <f>IF(AJ86=0,FALSE(),TRUE())</f>
        <v>0</v>
      </c>
      <c r="AM86" s="18" t="s">
        <v>30</v>
      </c>
    </row>
    <row r="87" spans="23:39" x14ac:dyDescent="0.4">
      <c r="W87" s="67"/>
      <c r="X87" s="65"/>
      <c r="Y87" s="66" t="s">
        <v>21</v>
      </c>
      <c r="Z87" s="66"/>
      <c r="AA87" s="17">
        <f>D48</f>
        <v>0</v>
      </c>
      <c r="AB87" s="17">
        <f>D48</f>
        <v>0</v>
      </c>
      <c r="AC87" s="17" t="b">
        <f>IF(AA87=0,FALSE(),TRUE())</f>
        <v>0</v>
      </c>
      <c r="AD87" s="18" t="s">
        <v>31</v>
      </c>
      <c r="AE87" s="11"/>
      <c r="AF87" s="67"/>
      <c r="AG87" s="65"/>
      <c r="AH87" s="66" t="s">
        <v>21</v>
      </c>
      <c r="AI87" s="66"/>
      <c r="AJ87" s="17">
        <f>N48</f>
        <v>0</v>
      </c>
      <c r="AK87" s="17">
        <f>N48</f>
        <v>0</v>
      </c>
      <c r="AL87" s="17" t="b">
        <f>IF(AJ87=0,FALSE(),TRUE())</f>
        <v>0</v>
      </c>
      <c r="AM87" s="18" t="s">
        <v>31</v>
      </c>
    </row>
    <row r="88" spans="23:39" x14ac:dyDescent="0.4">
      <c r="W88" s="65" t="s">
        <v>23</v>
      </c>
      <c r="X88" s="65"/>
      <c r="Y88" s="65"/>
      <c r="Z88" s="65"/>
      <c r="AA88" s="17">
        <f>SUM(AA80:AA87)</f>
        <v>0</v>
      </c>
      <c r="AB88" s="17">
        <f>SUM(AB80:AB87)</f>
        <v>0</v>
      </c>
      <c r="AC88" s="17"/>
      <c r="AD88" s="18"/>
      <c r="AE88" s="11"/>
      <c r="AF88" s="65" t="s">
        <v>23</v>
      </c>
      <c r="AG88" s="65"/>
      <c r="AH88" s="65"/>
      <c r="AI88" s="65"/>
      <c r="AJ88" s="17">
        <f>SUM(AJ80:AJ87)</f>
        <v>0</v>
      </c>
      <c r="AK88" s="17">
        <f>SUM(AK80:AK87)</f>
        <v>0</v>
      </c>
      <c r="AL88" s="17"/>
      <c r="AM88" s="18"/>
    </row>
    <row r="89" spans="23:39" x14ac:dyDescent="0.4">
      <c r="W89" s="65" t="s">
        <v>36</v>
      </c>
      <c r="X89" s="65"/>
      <c r="Y89" s="65"/>
      <c r="Z89" s="65"/>
      <c r="AA89" s="17" t="e">
        <f>1/AA88</f>
        <v>#DIV/0!</v>
      </c>
      <c r="AB89" s="17" t="e">
        <f>1/AB88</f>
        <v>#DIV/0!</v>
      </c>
      <c r="AC89" s="17"/>
      <c r="AD89" s="18"/>
      <c r="AE89" s="11"/>
      <c r="AF89" s="65" t="s">
        <v>36</v>
      </c>
      <c r="AG89" s="65"/>
      <c r="AH89" s="65"/>
      <c r="AI89" s="65"/>
      <c r="AJ89" s="17" t="e">
        <f>1/AJ88</f>
        <v>#DIV/0!</v>
      </c>
      <c r="AK89" s="17" t="e">
        <f>1/AK88</f>
        <v>#DIV/0!</v>
      </c>
      <c r="AL89" s="17"/>
      <c r="AM89" s="18"/>
    </row>
    <row r="90" spans="23:39" x14ac:dyDescent="0.4">
      <c r="W90" s="65" t="s">
        <v>24</v>
      </c>
      <c r="X90" s="65"/>
      <c r="Y90" s="65"/>
      <c r="Z90" s="65"/>
      <c r="AA90" s="17">
        <f>A48</f>
        <v>0</v>
      </c>
      <c r="AB90" s="17">
        <f>B48</f>
        <v>0</v>
      </c>
      <c r="AC90" s="17" t="b">
        <f>IF(A48+B48=1,TRUE(),FALSE())</f>
        <v>0</v>
      </c>
      <c r="AD90" s="18" t="s">
        <v>32</v>
      </c>
      <c r="AE90" s="11"/>
      <c r="AF90" s="65" t="s">
        <v>24</v>
      </c>
      <c r="AG90" s="65"/>
      <c r="AH90" s="65"/>
      <c r="AI90" s="65"/>
      <c r="AJ90" s="17">
        <f>K48</f>
        <v>0</v>
      </c>
      <c r="AK90" s="17">
        <f>L48</f>
        <v>0</v>
      </c>
      <c r="AL90" s="17" t="b">
        <f>IF(K48+L48=1,TRUE(),FALSE())</f>
        <v>0</v>
      </c>
      <c r="AM90" s="18" t="s">
        <v>32</v>
      </c>
    </row>
    <row r="91" spans="23:39" x14ac:dyDescent="0.4">
      <c r="W91" s="65" t="s">
        <v>35</v>
      </c>
      <c r="X91" s="65"/>
      <c r="Y91" s="65"/>
      <c r="Z91" s="65"/>
      <c r="AA91" s="66" t="e">
        <f>AA89*AA90+AB89*AB90</f>
        <v>#DIV/0!</v>
      </c>
      <c r="AB91" s="66"/>
      <c r="AC91" s="17"/>
      <c r="AD91" s="18"/>
      <c r="AE91" s="11"/>
      <c r="AF91" s="65" t="s">
        <v>35</v>
      </c>
      <c r="AG91" s="65"/>
      <c r="AH91" s="65"/>
      <c r="AI91" s="65"/>
      <c r="AJ91" s="66" t="e">
        <f>AJ89*AJ90+AK89*AK90</f>
        <v>#DIV/0!</v>
      </c>
      <c r="AK91" s="66"/>
      <c r="AL91" s="17"/>
      <c r="AM91" s="18"/>
    </row>
    <row r="92" spans="23:39" x14ac:dyDescent="0.4">
      <c r="W92" s="65" t="s">
        <v>37</v>
      </c>
      <c r="X92" s="65"/>
      <c r="Y92" s="65"/>
      <c r="Z92" s="65"/>
      <c r="AA92" s="66" t="e">
        <f>ROUNDUP(AA91,3)</f>
        <v>#DIV/0!</v>
      </c>
      <c r="AB92" s="66"/>
      <c r="AC92" s="17"/>
      <c r="AD92" s="18"/>
      <c r="AE92" s="11"/>
      <c r="AF92" s="65" t="s">
        <v>37</v>
      </c>
      <c r="AG92" s="65"/>
      <c r="AH92" s="65"/>
      <c r="AI92" s="65"/>
      <c r="AJ92" s="66" t="e">
        <f>ROUNDUP(AJ91,3)</f>
        <v>#DIV/0!</v>
      </c>
      <c r="AK92" s="66"/>
      <c r="AL92" s="17"/>
      <c r="AM92" s="18"/>
    </row>
    <row r="93" spans="23:39" x14ac:dyDescent="0.4">
      <c r="W93" s="65" t="s">
        <v>33</v>
      </c>
      <c r="X93" s="65"/>
      <c r="Y93" s="65"/>
      <c r="Z93" s="65"/>
      <c r="AA93" s="66" t="str">
        <f>IF(OR(AC82=FALSE(),AC86=FALSE(),AC87=FALSE()),"",IF(AC90=FALSE(),"熱橋面積比要確認",AA92))</f>
        <v/>
      </c>
      <c r="AB93" s="66"/>
      <c r="AC93" s="17" t="b">
        <f>IF(AND(AC82=TRUE(),AC86=TRUE(),AC87=TRUE(),AC90=TRUE()),TRUE(),FALSE())</f>
        <v>0</v>
      </c>
      <c r="AD93" s="18" t="s">
        <v>38</v>
      </c>
      <c r="AE93" s="11"/>
      <c r="AF93" s="65" t="s">
        <v>33</v>
      </c>
      <c r="AG93" s="65"/>
      <c r="AH93" s="65"/>
      <c r="AI93" s="65"/>
      <c r="AJ93" s="66" t="str">
        <f>IF(OR(AL82=FALSE(),AL86=FALSE(),AL87=FALSE()),"",IF(AL90=FALSE(),"熱橋面積比要確認",AJ92))</f>
        <v/>
      </c>
      <c r="AK93" s="66"/>
      <c r="AL93" s="17" t="b">
        <f>IF(AND(AL82=TRUE(),AL86=TRUE(),AL87=TRUE(),AL90=TRUE()),TRUE(),FALSE())</f>
        <v>0</v>
      </c>
      <c r="AM93" s="18" t="s">
        <v>38</v>
      </c>
    </row>
    <row r="95" spans="23:39" x14ac:dyDescent="0.4">
      <c r="W95" s="65" t="str">
        <f>A53</f>
        <v>その他の基礎壁</v>
      </c>
      <c r="X95" s="65"/>
      <c r="Y95" s="65"/>
      <c r="Z95" s="65"/>
      <c r="AA95" s="65"/>
      <c r="AB95" s="65"/>
      <c r="AC95" s="65"/>
      <c r="AD95" s="65"/>
      <c r="AF95" s="65" t="str">
        <f>K53</f>
        <v>その他の基礎壁</v>
      </c>
      <c r="AG95" s="65"/>
      <c r="AH95" s="65"/>
      <c r="AI95" s="65"/>
      <c r="AJ95" s="65"/>
      <c r="AK95" s="65"/>
      <c r="AL95" s="65"/>
      <c r="AM95" s="65"/>
    </row>
    <row r="96" spans="23:39" x14ac:dyDescent="0.4">
      <c r="W96" s="17"/>
      <c r="X96" s="17" t="s">
        <v>26</v>
      </c>
      <c r="Y96" s="17" t="s">
        <v>27</v>
      </c>
      <c r="Z96" s="17" t="s">
        <v>28</v>
      </c>
      <c r="AA96" s="17" t="s">
        <v>3</v>
      </c>
      <c r="AB96" s="17" t="s">
        <v>4</v>
      </c>
      <c r="AC96" s="17" t="s">
        <v>34</v>
      </c>
      <c r="AD96" s="17" t="s">
        <v>25</v>
      </c>
      <c r="AF96" s="17"/>
      <c r="AG96" s="17" t="s">
        <v>26</v>
      </c>
      <c r="AH96" s="17" t="s">
        <v>27</v>
      </c>
      <c r="AI96" s="17" t="s">
        <v>28</v>
      </c>
      <c r="AJ96" s="17" t="s">
        <v>3</v>
      </c>
      <c r="AK96" s="17" t="s">
        <v>4</v>
      </c>
      <c r="AL96" s="17" t="s">
        <v>34</v>
      </c>
      <c r="AM96" s="17" t="s">
        <v>25</v>
      </c>
    </row>
    <row r="97" spans="23:39" x14ac:dyDescent="0.4">
      <c r="W97" s="67" t="s">
        <v>22</v>
      </c>
      <c r="X97" s="18" t="str">
        <f t="shared" ref="X97:Z100" si="17">E56</f>
        <v>コンクリート</v>
      </c>
      <c r="Y97" s="17">
        <f t="shared" si="17"/>
        <v>0</v>
      </c>
      <c r="Z97" s="17">
        <f t="shared" si="17"/>
        <v>0</v>
      </c>
      <c r="AA97" s="17">
        <f>IF(AC97=TRUE(),IF(H56="○",Z97/1000/Y97,0),0)</f>
        <v>0</v>
      </c>
      <c r="AB97" s="17">
        <f>IF(AC97=TRUE(),IF(I56="○",Z97/1000/Y97,0),0)</f>
        <v>0</v>
      </c>
      <c r="AC97" s="17" t="b">
        <f>IF(OR(Y97=0,Z97=0),FALSE(),TRUE())</f>
        <v>0</v>
      </c>
      <c r="AD97" s="18" t="s">
        <v>29</v>
      </c>
      <c r="AF97" s="67" t="s">
        <v>22</v>
      </c>
      <c r="AG97" s="18" t="str">
        <f t="shared" ref="AG97:AI100" si="18">O56</f>
        <v>コンクリート</v>
      </c>
      <c r="AH97" s="17">
        <f t="shared" si="18"/>
        <v>0</v>
      </c>
      <c r="AI97" s="17">
        <f t="shared" si="18"/>
        <v>0</v>
      </c>
      <c r="AJ97" s="17">
        <f>IF(AL97=TRUE(),IF(R56="○",AI97/1000/AH97,0),0)</f>
        <v>0</v>
      </c>
      <c r="AK97" s="17">
        <f>IF(AL97=TRUE(),IF(S56="○",AI97/1000/AH97,0),0)</f>
        <v>0</v>
      </c>
      <c r="AL97" s="17" t="b">
        <f>IF(OR(AH97=0,AI97=0),FALSE(),TRUE())</f>
        <v>0</v>
      </c>
      <c r="AM97" s="18" t="s">
        <v>29</v>
      </c>
    </row>
    <row r="98" spans="23:39" x14ac:dyDescent="0.4">
      <c r="W98" s="67"/>
      <c r="X98" s="18" t="str">
        <f t="shared" si="17"/>
        <v>断熱材</v>
      </c>
      <c r="Y98" s="17">
        <f t="shared" si="17"/>
        <v>0</v>
      </c>
      <c r="Z98" s="17">
        <f t="shared" si="17"/>
        <v>0</v>
      </c>
      <c r="AA98" s="17">
        <f>IF(AC98=TRUE(),IF(H57="○",Z98/1000/Y98,0),0)</f>
        <v>0</v>
      </c>
      <c r="AB98" s="17">
        <f>IF(AC98=TRUE(),IF(I57="○",Z98/1000/Y98,0),0)</f>
        <v>0</v>
      </c>
      <c r="AC98" s="17" t="b">
        <f>IF(OR(Y98=0,Z98=0),FALSE(),TRUE())</f>
        <v>0</v>
      </c>
      <c r="AD98" s="18" t="s">
        <v>29</v>
      </c>
      <c r="AF98" s="67"/>
      <c r="AG98" s="18" t="str">
        <f t="shared" si="18"/>
        <v>断熱材</v>
      </c>
      <c r="AH98" s="17">
        <f t="shared" si="18"/>
        <v>0</v>
      </c>
      <c r="AI98" s="17">
        <f t="shared" si="18"/>
        <v>0</v>
      </c>
      <c r="AJ98" s="17">
        <f>IF(AL98=TRUE(),IF(R57="○",AI98/1000/AH98,0),0)</f>
        <v>0</v>
      </c>
      <c r="AK98" s="17">
        <f>IF(AL98=TRUE(),IF(S57="○",AI98/1000/AH98,0),0)</f>
        <v>0</v>
      </c>
      <c r="AL98" s="17" t="b">
        <f t="shared" ref="AL98:AL100" si="19">IF(OR(AH98=0,AI98=0),FALSE(),TRUE())</f>
        <v>0</v>
      </c>
      <c r="AM98" s="18" t="s">
        <v>29</v>
      </c>
    </row>
    <row r="99" spans="23:39" x14ac:dyDescent="0.4">
      <c r="W99" s="67"/>
      <c r="X99" s="18">
        <f t="shared" si="17"/>
        <v>0</v>
      </c>
      <c r="Y99" s="17">
        <f t="shared" si="17"/>
        <v>0</v>
      </c>
      <c r="Z99" s="17">
        <f t="shared" si="17"/>
        <v>0</v>
      </c>
      <c r="AA99" s="17">
        <f>IF(AC99=TRUE(),IF(H58="○",Z99/1000/Y99,0),0)</f>
        <v>0</v>
      </c>
      <c r="AB99" s="17">
        <f>IF(AC99=TRUE(),IF(I58="○",Z99/1000/Y99,0),0)</f>
        <v>0</v>
      </c>
      <c r="AC99" s="17" t="b">
        <f>IF(OR(Y99=0,Z99=0),FALSE(),TRUE())</f>
        <v>0</v>
      </c>
      <c r="AD99" s="18" t="s">
        <v>29</v>
      </c>
      <c r="AF99" s="67"/>
      <c r="AG99" s="18">
        <f t="shared" si="18"/>
        <v>0</v>
      </c>
      <c r="AH99" s="17">
        <f t="shared" si="18"/>
        <v>0</v>
      </c>
      <c r="AI99" s="17">
        <f t="shared" si="18"/>
        <v>0</v>
      </c>
      <c r="AJ99" s="17">
        <f>IF(AL99=TRUE(),IF(R58="○",AI99/1000/AH99,0),0)</f>
        <v>0</v>
      </c>
      <c r="AK99" s="17">
        <f>IF(AL99=TRUE(),IF(S58="○",AI99/1000/AH99,0),0)</f>
        <v>0</v>
      </c>
      <c r="AL99" s="17" t="b">
        <f t="shared" si="19"/>
        <v>0</v>
      </c>
      <c r="AM99" s="18" t="s">
        <v>29</v>
      </c>
    </row>
    <row r="100" spans="23:39" x14ac:dyDescent="0.4">
      <c r="W100" s="67"/>
      <c r="X100" s="18">
        <f t="shared" si="17"/>
        <v>0</v>
      </c>
      <c r="Y100" s="17">
        <f t="shared" si="17"/>
        <v>0</v>
      </c>
      <c r="Z100" s="17">
        <f t="shared" si="17"/>
        <v>0</v>
      </c>
      <c r="AA100" s="17">
        <f>IF(AC100=TRUE(),IF(H59="○",Z100/1000/Y100,0),0)</f>
        <v>0</v>
      </c>
      <c r="AB100" s="17">
        <f>IF(AC100=TRUE(),IF(I59="○",Z100/1000/Y100,0),0)</f>
        <v>0</v>
      </c>
      <c r="AC100" s="17" t="b">
        <f>IF(OR(Y100=0,Z100=0),FALSE(),TRUE())</f>
        <v>0</v>
      </c>
      <c r="AD100" s="18" t="s">
        <v>29</v>
      </c>
      <c r="AF100" s="67"/>
      <c r="AG100" s="18">
        <f t="shared" si="18"/>
        <v>0</v>
      </c>
      <c r="AH100" s="17">
        <f t="shared" si="18"/>
        <v>0</v>
      </c>
      <c r="AI100" s="17">
        <f t="shared" si="18"/>
        <v>0</v>
      </c>
      <c r="AJ100" s="17">
        <f>IF(AL100=TRUE(),IF(R59="○",AI100/1000/AH100,0),0)</f>
        <v>0</v>
      </c>
      <c r="AK100" s="17">
        <f>IF(AL100=TRUE(),IF(S59="○",AI100/1000/AH100,0),0)</f>
        <v>0</v>
      </c>
      <c r="AL100" s="17" t="b">
        <f t="shared" si="19"/>
        <v>0</v>
      </c>
      <c r="AM100" s="18" t="s">
        <v>29</v>
      </c>
    </row>
    <row r="101" spans="23:39" x14ac:dyDescent="0.4">
      <c r="W101" s="67"/>
      <c r="X101" s="65" t="s">
        <v>19</v>
      </c>
      <c r="Y101" s="66" t="s">
        <v>20</v>
      </c>
      <c r="Z101" s="66"/>
      <c r="AA101" s="17">
        <f>C56</f>
        <v>0</v>
      </c>
      <c r="AB101" s="17">
        <f>C56</f>
        <v>0</v>
      </c>
      <c r="AC101" s="17" t="b">
        <f>IF(AA101=0,FALSE(),TRUE())</f>
        <v>0</v>
      </c>
      <c r="AD101" s="18" t="s">
        <v>30</v>
      </c>
      <c r="AF101" s="67"/>
      <c r="AG101" s="65" t="s">
        <v>19</v>
      </c>
      <c r="AH101" s="66" t="s">
        <v>20</v>
      </c>
      <c r="AI101" s="66"/>
      <c r="AJ101" s="17">
        <f>M56</f>
        <v>0</v>
      </c>
      <c r="AK101" s="17">
        <f>M56</f>
        <v>0</v>
      </c>
      <c r="AL101" s="17" t="b">
        <f>IF(AJ101=0,FALSE(),TRUE())</f>
        <v>0</v>
      </c>
      <c r="AM101" s="18" t="s">
        <v>30</v>
      </c>
    </row>
    <row r="102" spans="23:39" x14ac:dyDescent="0.4">
      <c r="W102" s="67"/>
      <c r="X102" s="65"/>
      <c r="Y102" s="66" t="s">
        <v>21</v>
      </c>
      <c r="Z102" s="66"/>
      <c r="AA102" s="17">
        <f>D56</f>
        <v>0</v>
      </c>
      <c r="AB102" s="17">
        <f>D56</f>
        <v>0</v>
      </c>
      <c r="AC102" s="17" t="b">
        <f>IF(AA102=0,FALSE(),TRUE())</f>
        <v>0</v>
      </c>
      <c r="AD102" s="18" t="s">
        <v>31</v>
      </c>
      <c r="AF102" s="67"/>
      <c r="AG102" s="65"/>
      <c r="AH102" s="66" t="s">
        <v>21</v>
      </c>
      <c r="AI102" s="66"/>
      <c r="AJ102" s="17">
        <f>N56</f>
        <v>0</v>
      </c>
      <c r="AK102" s="17">
        <f>N56</f>
        <v>0</v>
      </c>
      <c r="AL102" s="17" t="b">
        <f>IF(AJ102=0,FALSE(),TRUE())</f>
        <v>0</v>
      </c>
      <c r="AM102" s="18" t="s">
        <v>31</v>
      </c>
    </row>
    <row r="103" spans="23:39" x14ac:dyDescent="0.4">
      <c r="W103" s="65" t="s">
        <v>23</v>
      </c>
      <c r="X103" s="65"/>
      <c r="Y103" s="65"/>
      <c r="Z103" s="65"/>
      <c r="AA103" s="17">
        <f>SUM(AA95:AA102)</f>
        <v>0</v>
      </c>
      <c r="AB103" s="17">
        <f>SUM(AB95:AB102)</f>
        <v>0</v>
      </c>
      <c r="AC103" s="17"/>
      <c r="AD103" s="18"/>
      <c r="AF103" s="65" t="s">
        <v>23</v>
      </c>
      <c r="AG103" s="65"/>
      <c r="AH103" s="65"/>
      <c r="AI103" s="65"/>
      <c r="AJ103" s="17">
        <f>SUM(AJ95:AJ102)</f>
        <v>0</v>
      </c>
      <c r="AK103" s="17">
        <f>SUM(AK95:AK102)</f>
        <v>0</v>
      </c>
      <c r="AL103" s="17"/>
      <c r="AM103" s="18"/>
    </row>
    <row r="104" spans="23:39" x14ac:dyDescent="0.4">
      <c r="W104" s="65" t="s">
        <v>36</v>
      </c>
      <c r="X104" s="65"/>
      <c r="Y104" s="65"/>
      <c r="Z104" s="65"/>
      <c r="AA104" s="17" t="e">
        <f>1/AA103</f>
        <v>#DIV/0!</v>
      </c>
      <c r="AB104" s="17" t="e">
        <f>1/AB103</f>
        <v>#DIV/0!</v>
      </c>
      <c r="AC104" s="17"/>
      <c r="AD104" s="18"/>
      <c r="AF104" s="65" t="s">
        <v>36</v>
      </c>
      <c r="AG104" s="65"/>
      <c r="AH104" s="65"/>
      <c r="AI104" s="65"/>
      <c r="AJ104" s="17" t="e">
        <f>1/AJ103</f>
        <v>#DIV/0!</v>
      </c>
      <c r="AK104" s="17" t="e">
        <f>1/AK103</f>
        <v>#DIV/0!</v>
      </c>
      <c r="AL104" s="17"/>
      <c r="AM104" s="18"/>
    </row>
    <row r="105" spans="23:39" x14ac:dyDescent="0.4">
      <c r="W105" s="65" t="s">
        <v>24</v>
      </c>
      <c r="X105" s="65"/>
      <c r="Y105" s="65"/>
      <c r="Z105" s="65"/>
      <c r="AA105" s="17">
        <f>A56</f>
        <v>0</v>
      </c>
      <c r="AB105" s="17">
        <f>B56</f>
        <v>0</v>
      </c>
      <c r="AC105" s="17" t="b">
        <f>IF(A56+B56=1,TRUE(),FALSE())</f>
        <v>0</v>
      </c>
      <c r="AD105" s="18" t="s">
        <v>32</v>
      </c>
      <c r="AF105" s="65" t="s">
        <v>24</v>
      </c>
      <c r="AG105" s="65"/>
      <c r="AH105" s="65"/>
      <c r="AI105" s="65"/>
      <c r="AJ105" s="17">
        <f>K56</f>
        <v>0</v>
      </c>
      <c r="AK105" s="17">
        <f>L56</f>
        <v>0</v>
      </c>
      <c r="AL105" s="17" t="b">
        <f>IF(K56+L56=1,TRUE(),FALSE())</f>
        <v>0</v>
      </c>
      <c r="AM105" s="18" t="s">
        <v>32</v>
      </c>
    </row>
    <row r="106" spans="23:39" x14ac:dyDescent="0.4">
      <c r="W106" s="65" t="s">
        <v>35</v>
      </c>
      <c r="X106" s="65"/>
      <c r="Y106" s="65"/>
      <c r="Z106" s="65"/>
      <c r="AA106" s="66" t="e">
        <f>AA104*AA105+AB104*AB105</f>
        <v>#DIV/0!</v>
      </c>
      <c r="AB106" s="66"/>
      <c r="AC106" s="17"/>
      <c r="AD106" s="18"/>
      <c r="AF106" s="65" t="s">
        <v>35</v>
      </c>
      <c r="AG106" s="65"/>
      <c r="AH106" s="65"/>
      <c r="AI106" s="65"/>
      <c r="AJ106" s="66" t="e">
        <f>AJ104*AJ105+AK104*AK105</f>
        <v>#DIV/0!</v>
      </c>
      <c r="AK106" s="66"/>
      <c r="AL106" s="17"/>
      <c r="AM106" s="18"/>
    </row>
    <row r="107" spans="23:39" x14ac:dyDescent="0.4">
      <c r="W107" s="65" t="s">
        <v>37</v>
      </c>
      <c r="X107" s="65"/>
      <c r="Y107" s="65"/>
      <c r="Z107" s="65"/>
      <c r="AA107" s="66" t="e">
        <f>ROUNDUP(AA106,3)</f>
        <v>#DIV/0!</v>
      </c>
      <c r="AB107" s="66"/>
      <c r="AC107" s="17"/>
      <c r="AD107" s="18"/>
      <c r="AF107" s="65" t="s">
        <v>37</v>
      </c>
      <c r="AG107" s="65"/>
      <c r="AH107" s="65"/>
      <c r="AI107" s="65"/>
      <c r="AJ107" s="66" t="e">
        <f>ROUNDUP(AJ106,3)</f>
        <v>#DIV/0!</v>
      </c>
      <c r="AK107" s="66"/>
      <c r="AL107" s="17"/>
      <c r="AM107" s="18"/>
    </row>
    <row r="108" spans="23:39" x14ac:dyDescent="0.4">
      <c r="W108" s="65" t="s">
        <v>33</v>
      </c>
      <c r="X108" s="65"/>
      <c r="Y108" s="65"/>
      <c r="Z108" s="65"/>
      <c r="AA108" s="66" t="str">
        <f>IF(OR(AC97=FALSE(),AC101=FALSE(),AC102=FALSE()),"",IF(AC105=FALSE(),"熱橋面積比要確認",AA107))</f>
        <v/>
      </c>
      <c r="AB108" s="66"/>
      <c r="AC108" s="17" t="b">
        <f>IF(AND(AC97=TRUE(),AC101=TRUE(),AC102=TRUE(),AC105=TRUE()),TRUE(),FALSE())</f>
        <v>0</v>
      </c>
      <c r="AD108" s="18" t="s">
        <v>38</v>
      </c>
      <c r="AF108" s="65" t="s">
        <v>33</v>
      </c>
      <c r="AG108" s="65"/>
      <c r="AH108" s="65"/>
      <c r="AI108" s="65"/>
      <c r="AJ108" s="66" t="str">
        <f>IF(OR(AL97=FALSE(),AL101=FALSE(),AL102=FALSE()),"",IF(AL105=FALSE(),"熱橋面積比要確認",AJ107))</f>
        <v/>
      </c>
      <c r="AK108" s="66"/>
      <c r="AL108" s="17" t="b">
        <f>IF(AND(AL97=TRUE(),AL101=TRUE(),AL102=TRUE(),AL105=TRUE()),TRUE(),FALSE())</f>
        <v>0</v>
      </c>
      <c r="AM108" s="18" t="s">
        <v>38</v>
      </c>
    </row>
  </sheetData>
  <sheetProtection algorithmName="SHA-512" hashValue="/xuEWU29LFCUNLDdCZSEixB9fT1Diq+GkmzpL2mExzQRfh20+KnhWKQYeXu2fL8xy3XktVND/s7NqUT54TL7ug==" saltValue="Lz+ntOlt0GUe6lfth33hug==" spinCount="100000" sheet="1" objects="1" scenarios="1"/>
  <mergeCells count="328">
    <mergeCell ref="W2:AM2"/>
    <mergeCell ref="W3:AM3"/>
    <mergeCell ref="W29:Z29"/>
    <mergeCell ref="W30:Z30"/>
    <mergeCell ref="W31:Z31"/>
    <mergeCell ref="AA31:AB31"/>
    <mergeCell ref="W32:Z32"/>
    <mergeCell ref="AA32:AB32"/>
    <mergeCell ref="W33:Z33"/>
    <mergeCell ref="AA33:AB33"/>
    <mergeCell ref="W15:Z15"/>
    <mergeCell ref="W16:Z16"/>
    <mergeCell ref="W5:AD5"/>
    <mergeCell ref="X11:X12"/>
    <mergeCell ref="AA16:AB16"/>
    <mergeCell ref="W17:Z17"/>
    <mergeCell ref="AA17:AB17"/>
    <mergeCell ref="W18:Z18"/>
    <mergeCell ref="AA18:AB18"/>
    <mergeCell ref="Y11:Z11"/>
    <mergeCell ref="Y12:Z12"/>
    <mergeCell ref="W7:W12"/>
    <mergeCell ref="W13:Z13"/>
    <mergeCell ref="W14:Z14"/>
    <mergeCell ref="AF47:AI47"/>
    <mergeCell ref="AF45:AI45"/>
    <mergeCell ref="AF46:AI46"/>
    <mergeCell ref="W43:Z43"/>
    <mergeCell ref="W44:Z44"/>
    <mergeCell ref="W45:Z45"/>
    <mergeCell ref="W46:Z46"/>
    <mergeCell ref="AA46:AB46"/>
    <mergeCell ref="AJ47:AK47"/>
    <mergeCell ref="AF48:AI48"/>
    <mergeCell ref="AJ48:AK48"/>
    <mergeCell ref="AF20:AM20"/>
    <mergeCell ref="AF22:AF27"/>
    <mergeCell ref="AG26:AG27"/>
    <mergeCell ref="AH26:AI26"/>
    <mergeCell ref="AH27:AI27"/>
    <mergeCell ref="AF28:AI28"/>
    <mergeCell ref="AF29:AI29"/>
    <mergeCell ref="AF30:AI30"/>
    <mergeCell ref="AF31:AI31"/>
    <mergeCell ref="AJ31:AK31"/>
    <mergeCell ref="AF32:AI32"/>
    <mergeCell ref="AJ32:AK32"/>
    <mergeCell ref="AF33:AI33"/>
    <mergeCell ref="AJ33:AK33"/>
    <mergeCell ref="AF35:AM35"/>
    <mergeCell ref="AF37:AF42"/>
    <mergeCell ref="AG41:AG42"/>
    <mergeCell ref="AH41:AI41"/>
    <mergeCell ref="AH42:AI42"/>
    <mergeCell ref="AF43:AI43"/>
    <mergeCell ref="AF44:AI44"/>
    <mergeCell ref="AJ46:AK46"/>
    <mergeCell ref="AJ61:AK61"/>
    <mergeCell ref="W62:Z62"/>
    <mergeCell ref="AA62:AB62"/>
    <mergeCell ref="AF62:AI62"/>
    <mergeCell ref="AJ62:AK62"/>
    <mergeCell ref="W63:Z63"/>
    <mergeCell ref="AA63:AB63"/>
    <mergeCell ref="AF63:AI63"/>
    <mergeCell ref="AJ63:AK63"/>
    <mergeCell ref="W58:Z58"/>
    <mergeCell ref="AF58:AI58"/>
    <mergeCell ref="W59:Z59"/>
    <mergeCell ref="AF59:AI59"/>
    <mergeCell ref="W60:Z60"/>
    <mergeCell ref="AF60:AI60"/>
    <mergeCell ref="W61:Z61"/>
    <mergeCell ref="AA61:AB61"/>
    <mergeCell ref="AF61:AI61"/>
    <mergeCell ref="AF50:AM50"/>
    <mergeCell ref="W52:W57"/>
    <mergeCell ref="AF52:AF57"/>
    <mergeCell ref="X56:X57"/>
    <mergeCell ref="Y56:Z56"/>
    <mergeCell ref="AG56:AG57"/>
    <mergeCell ref="AH56:AI56"/>
    <mergeCell ref="Y57:Z57"/>
    <mergeCell ref="AH57:AI57"/>
    <mergeCell ref="W50:AD50"/>
    <mergeCell ref="W65:AD65"/>
    <mergeCell ref="AF65:AM65"/>
    <mergeCell ref="W67:W72"/>
    <mergeCell ref="AF67:AF72"/>
    <mergeCell ref="X71:X72"/>
    <mergeCell ref="Y71:Z71"/>
    <mergeCell ref="AG71:AG72"/>
    <mergeCell ref="AH71:AI71"/>
    <mergeCell ref="Y72:Z72"/>
    <mergeCell ref="AH72:AI72"/>
    <mergeCell ref="W78:Z78"/>
    <mergeCell ref="AA78:AB78"/>
    <mergeCell ref="AF78:AI78"/>
    <mergeCell ref="AJ78:AK78"/>
    <mergeCell ref="W73:Z73"/>
    <mergeCell ref="AF73:AI73"/>
    <mergeCell ref="W74:Z74"/>
    <mergeCell ref="AF74:AI74"/>
    <mergeCell ref="W75:Z75"/>
    <mergeCell ref="AF75:AI75"/>
    <mergeCell ref="W76:Z76"/>
    <mergeCell ref="AA76:AB76"/>
    <mergeCell ref="AF76:AI76"/>
    <mergeCell ref="AJ76:AK76"/>
    <mergeCell ref="W77:Z77"/>
    <mergeCell ref="AA77:AB77"/>
    <mergeCell ref="AF77:AI77"/>
    <mergeCell ref="AJ77:AK77"/>
    <mergeCell ref="AJ91:AK91"/>
    <mergeCell ref="W92:Z92"/>
    <mergeCell ref="AA92:AB92"/>
    <mergeCell ref="AF92:AI92"/>
    <mergeCell ref="AJ92:AK92"/>
    <mergeCell ref="W93:Z93"/>
    <mergeCell ref="AA93:AB93"/>
    <mergeCell ref="AF93:AI93"/>
    <mergeCell ref="AJ93:AK93"/>
    <mergeCell ref="W88:Z88"/>
    <mergeCell ref="AF88:AI88"/>
    <mergeCell ref="W89:Z89"/>
    <mergeCell ref="AF89:AI89"/>
    <mergeCell ref="W90:Z90"/>
    <mergeCell ref="AF90:AI90"/>
    <mergeCell ref="W91:Z91"/>
    <mergeCell ref="AA91:AB91"/>
    <mergeCell ref="AF91:AI91"/>
    <mergeCell ref="W80:AD80"/>
    <mergeCell ref="AF80:AM80"/>
    <mergeCell ref="W82:W87"/>
    <mergeCell ref="AF82:AF87"/>
    <mergeCell ref="X86:X87"/>
    <mergeCell ref="Y86:Z86"/>
    <mergeCell ref="AG86:AG87"/>
    <mergeCell ref="AH86:AI86"/>
    <mergeCell ref="Y87:Z87"/>
    <mergeCell ref="AH87:AI87"/>
    <mergeCell ref="W107:Z107"/>
    <mergeCell ref="AA107:AB107"/>
    <mergeCell ref="W108:Z108"/>
    <mergeCell ref="AA108:AB108"/>
    <mergeCell ref="AF95:AM95"/>
    <mergeCell ref="AF97:AF102"/>
    <mergeCell ref="AG101:AG102"/>
    <mergeCell ref="AH101:AI101"/>
    <mergeCell ref="AH102:AI102"/>
    <mergeCell ref="AF103:AI103"/>
    <mergeCell ref="AF104:AI104"/>
    <mergeCell ref="AF105:AI105"/>
    <mergeCell ref="AF106:AI106"/>
    <mergeCell ref="AJ106:AK106"/>
    <mergeCell ref="AF107:AI107"/>
    <mergeCell ref="AJ107:AK107"/>
    <mergeCell ref="AF108:AI108"/>
    <mergeCell ref="AJ108:AK108"/>
    <mergeCell ref="W95:AD95"/>
    <mergeCell ref="W97:W102"/>
    <mergeCell ref="X101:X102"/>
    <mergeCell ref="Y101:Z101"/>
    <mergeCell ref="Y102:Z102"/>
    <mergeCell ref="W103:Z103"/>
    <mergeCell ref="W104:Z104"/>
    <mergeCell ref="W105:Z105"/>
    <mergeCell ref="W106:Z106"/>
    <mergeCell ref="AA106:AB106"/>
    <mergeCell ref="W47:Z47"/>
    <mergeCell ref="AA47:AB47"/>
    <mergeCell ref="W48:Z48"/>
    <mergeCell ref="AA48:AB48"/>
    <mergeCell ref="AF5:AM5"/>
    <mergeCell ref="AF7:AF12"/>
    <mergeCell ref="AG11:AG12"/>
    <mergeCell ref="AH11:AI11"/>
    <mergeCell ref="AH12:AI12"/>
    <mergeCell ref="AF13:AI13"/>
    <mergeCell ref="AF14:AI14"/>
    <mergeCell ref="AF15:AI15"/>
    <mergeCell ref="AF16:AI16"/>
    <mergeCell ref="AJ16:AK16"/>
    <mergeCell ref="AF17:AI17"/>
    <mergeCell ref="AJ17:AK17"/>
    <mergeCell ref="AF18:AI18"/>
    <mergeCell ref="AJ18:AK18"/>
    <mergeCell ref="W20:AD20"/>
    <mergeCell ref="W22:W27"/>
    <mergeCell ref="A53:I53"/>
    <mergeCell ref="K53:S53"/>
    <mergeCell ref="X26:X27"/>
    <mergeCell ref="Y26:Z26"/>
    <mergeCell ref="Y27:Z27"/>
    <mergeCell ref="W28:Z28"/>
    <mergeCell ref="W35:AD35"/>
    <mergeCell ref="W37:W42"/>
    <mergeCell ref="X41:X42"/>
    <mergeCell ref="Y41:Z41"/>
    <mergeCell ref="Y42:Z42"/>
    <mergeCell ref="A58:D59"/>
    <mergeCell ref="K58:N59"/>
    <mergeCell ref="H54:I54"/>
    <mergeCell ref="K54:L54"/>
    <mergeCell ref="M54:N54"/>
    <mergeCell ref="O54:O55"/>
    <mergeCell ref="P54:P55"/>
    <mergeCell ref="Q54:Q55"/>
    <mergeCell ref="R54:S54"/>
    <mergeCell ref="A57:D57"/>
    <mergeCell ref="K57:N57"/>
    <mergeCell ref="A54:B54"/>
    <mergeCell ref="C54:D54"/>
    <mergeCell ref="E54:E55"/>
    <mergeCell ref="F54:F55"/>
    <mergeCell ref="G54:G55"/>
    <mergeCell ref="P46:P47"/>
    <mergeCell ref="Q46:Q47"/>
    <mergeCell ref="R46:S46"/>
    <mergeCell ref="A49:D49"/>
    <mergeCell ref="K49:N49"/>
    <mergeCell ref="A50:D51"/>
    <mergeCell ref="K50:N51"/>
    <mergeCell ref="A46:B46"/>
    <mergeCell ref="C46:D46"/>
    <mergeCell ref="E46:E47"/>
    <mergeCell ref="F46:F47"/>
    <mergeCell ref="G46:G47"/>
    <mergeCell ref="H46:I46"/>
    <mergeCell ref="K46:L46"/>
    <mergeCell ref="M46:N46"/>
    <mergeCell ref="O46:O47"/>
    <mergeCell ref="A41:D41"/>
    <mergeCell ref="K41:N41"/>
    <mergeCell ref="A42:D43"/>
    <mergeCell ref="K42:N43"/>
    <mergeCell ref="A38:B38"/>
    <mergeCell ref="C38:D38"/>
    <mergeCell ref="E38:E39"/>
    <mergeCell ref="F38:F39"/>
    <mergeCell ref="G38:G39"/>
    <mergeCell ref="H38:I38"/>
    <mergeCell ref="K38:L38"/>
    <mergeCell ref="M38:N38"/>
    <mergeCell ref="F30:F31"/>
    <mergeCell ref="G30:G31"/>
    <mergeCell ref="H30:I30"/>
    <mergeCell ref="K30:L30"/>
    <mergeCell ref="M30:N30"/>
    <mergeCell ref="O30:O31"/>
    <mergeCell ref="P38:P39"/>
    <mergeCell ref="Q38:Q39"/>
    <mergeCell ref="R38:S38"/>
    <mergeCell ref="O38:O39"/>
    <mergeCell ref="A9:D9"/>
    <mergeCell ref="A10:D11"/>
    <mergeCell ref="K6:L6"/>
    <mergeCell ref="M6:N6"/>
    <mergeCell ref="O6:O7"/>
    <mergeCell ref="A5:I5"/>
    <mergeCell ref="K5:S5"/>
    <mergeCell ref="O22:O23"/>
    <mergeCell ref="P22:P23"/>
    <mergeCell ref="Q22:Q23"/>
    <mergeCell ref="R22:S22"/>
    <mergeCell ref="E22:E23"/>
    <mergeCell ref="F22:F23"/>
    <mergeCell ref="G22:G23"/>
    <mergeCell ref="H22:I22"/>
    <mergeCell ref="K22:L22"/>
    <mergeCell ref="M22:N22"/>
    <mergeCell ref="A3:S3"/>
    <mergeCell ref="A4:S4"/>
    <mergeCell ref="A2:S2"/>
    <mergeCell ref="A6:B6"/>
    <mergeCell ref="E6:E7"/>
    <mergeCell ref="F6:F7"/>
    <mergeCell ref="G6:G7"/>
    <mergeCell ref="H6:I6"/>
    <mergeCell ref="C6:D6"/>
    <mergeCell ref="A1:S1"/>
    <mergeCell ref="A18:D19"/>
    <mergeCell ref="K18:N19"/>
    <mergeCell ref="A22:B22"/>
    <mergeCell ref="C22:D22"/>
    <mergeCell ref="A14:B14"/>
    <mergeCell ref="E14:E15"/>
    <mergeCell ref="P14:P15"/>
    <mergeCell ref="Q14:Q15"/>
    <mergeCell ref="R14:S14"/>
    <mergeCell ref="C14:D14"/>
    <mergeCell ref="F14:F15"/>
    <mergeCell ref="G14:G15"/>
    <mergeCell ref="H14:I14"/>
    <mergeCell ref="K14:L14"/>
    <mergeCell ref="M14:N14"/>
    <mergeCell ref="O14:O15"/>
    <mergeCell ref="A17:D17"/>
    <mergeCell ref="K17:N17"/>
    <mergeCell ref="P6:P7"/>
    <mergeCell ref="Q6:Q7"/>
    <mergeCell ref="R6:S6"/>
    <mergeCell ref="K9:N9"/>
    <mergeCell ref="K10:N11"/>
    <mergeCell ref="A13:I13"/>
    <mergeCell ref="K13:S13"/>
    <mergeCell ref="A21:I21"/>
    <mergeCell ref="K21:S21"/>
    <mergeCell ref="A29:I29"/>
    <mergeCell ref="K29:S29"/>
    <mergeCell ref="A37:I37"/>
    <mergeCell ref="K37:S37"/>
    <mergeCell ref="A45:I45"/>
    <mergeCell ref="K45:S45"/>
    <mergeCell ref="A25:D25"/>
    <mergeCell ref="K25:N25"/>
    <mergeCell ref="A26:D27"/>
    <mergeCell ref="K26:N27"/>
    <mergeCell ref="P30:P31"/>
    <mergeCell ref="Q30:Q31"/>
    <mergeCell ref="R30:S30"/>
    <mergeCell ref="A33:D33"/>
    <mergeCell ref="K33:N33"/>
    <mergeCell ref="A34:D35"/>
    <mergeCell ref="K34:N35"/>
    <mergeCell ref="A30:B30"/>
    <mergeCell ref="C30:D30"/>
    <mergeCell ref="E30:E31"/>
  </mergeCells>
  <phoneticPr fontId="1"/>
  <dataValidations count="3">
    <dataValidation type="list" allowBlank="1" showInputMessage="1" showErrorMessage="1" sqref="R8:S11 H16:I19 R16:S19 H24:I27 R24:S27 H32:I35 R32:S35 H40:I43 R40:S43 H48:I51 R48:S51 H56:I59 R56:S59 H8:I11" xr:uid="{967BDAB0-8171-47C4-ABB4-68AFF3112A37}">
      <formula1>"　,○"</formula1>
    </dataValidation>
    <dataValidation type="list" allowBlank="1" showInputMessage="1" showErrorMessage="1" sqref="C8 M24 C16 M56 C24 M16 C32 M32 C40 C56 M40 C48 M48 M8" xr:uid="{F7B19961-3362-4ED2-907F-2C4461393A19}">
      <formula1>"0.09,0.11,0.15"</formula1>
    </dataValidation>
    <dataValidation type="list" allowBlank="1" showInputMessage="1" showErrorMessage="1" sqref="D8 N24 D16 N56 D24 N16 D32 N32 D40 D56 N40 D48 N48 N8" xr:uid="{F29684EE-F6BD-4947-82DF-F6ACEECF09EA}">
      <formula1>"0.04,0.09,0.11,0.15"</formula1>
    </dataValidation>
  </dataValidations>
  <pageMargins left="0.70866141732283472" right="0.35433070866141736" top="0.15748031496062992" bottom="0.35433070866141736"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C1592-8999-46DF-9BC7-AE005A8F0969}">
  <sheetPr>
    <pageSetUpPr fitToPage="1"/>
  </sheetPr>
  <dimension ref="H1:Z59"/>
  <sheetViews>
    <sheetView showGridLines="0" zoomScaleNormal="100" zoomScaleSheetLayoutView="100" workbookViewId="0">
      <selection activeCell="AD37" sqref="AD37"/>
    </sheetView>
  </sheetViews>
  <sheetFormatPr defaultRowHeight="10.5" x14ac:dyDescent="0.4"/>
  <cols>
    <col min="1" max="6" width="9" style="11"/>
    <col min="7" max="7" width="5.5" style="11" customWidth="1"/>
    <col min="8" max="11" width="3.75" style="11" customWidth="1"/>
    <col min="12" max="12" width="8.75" style="11" customWidth="1"/>
    <col min="13" max="13" width="6.75" style="11" customWidth="1"/>
    <col min="14" max="14" width="4.5" style="11" customWidth="1"/>
    <col min="15" max="16" width="3.25" style="11" customWidth="1"/>
    <col min="17" max="17" width="1" style="11" customWidth="1"/>
    <col min="18" max="21" width="3.75" style="11" customWidth="1"/>
    <col min="22" max="22" width="8.75" style="11" customWidth="1"/>
    <col min="23" max="23" width="6.75" style="11" customWidth="1"/>
    <col min="24" max="24" width="4.5" style="11" customWidth="1"/>
    <col min="25" max="26" width="3.25" style="11" customWidth="1"/>
    <col min="27" max="27" width="3.875" style="11" customWidth="1"/>
    <col min="28" max="28" width="9.875" style="11" customWidth="1"/>
    <col min="29" max="29" width="6.625" style="11" customWidth="1"/>
    <col min="30" max="30" width="4.75" style="11" customWidth="1"/>
    <col min="31" max="34" width="3.875" style="11" customWidth="1"/>
    <col min="35" max="16384" width="9" style="11"/>
  </cols>
  <sheetData>
    <row r="1" spans="8:26" x14ac:dyDescent="0.4">
      <c r="H1" s="46"/>
      <c r="I1" s="46"/>
      <c r="J1" s="46"/>
      <c r="K1" s="46"/>
      <c r="L1" s="46"/>
      <c r="M1" s="46"/>
      <c r="N1" s="46"/>
      <c r="O1" s="46"/>
      <c r="P1" s="46"/>
      <c r="Q1" s="46"/>
      <c r="R1" s="46"/>
      <c r="S1" s="46"/>
      <c r="T1" s="46"/>
      <c r="U1" s="46"/>
      <c r="V1" s="46"/>
      <c r="W1" s="46"/>
      <c r="X1" s="46"/>
      <c r="Y1" s="46"/>
      <c r="Z1" s="46"/>
    </row>
    <row r="2" spans="8:26" ht="21" customHeight="1" x14ac:dyDescent="0.4">
      <c r="H2" s="64"/>
      <c r="I2" s="64"/>
      <c r="J2" s="64"/>
      <c r="K2" s="64"/>
      <c r="L2" s="64"/>
      <c r="M2" s="64"/>
      <c r="N2" s="64"/>
      <c r="O2" s="64"/>
      <c r="P2" s="64"/>
      <c r="Q2" s="64"/>
      <c r="R2" s="64"/>
      <c r="S2" s="64"/>
      <c r="T2" s="64"/>
      <c r="U2" s="64"/>
      <c r="V2" s="64"/>
      <c r="W2" s="64"/>
      <c r="X2" s="64"/>
      <c r="Y2" s="64"/>
      <c r="Z2" s="64"/>
    </row>
    <row r="3" spans="8:26" ht="29.25" customHeight="1" x14ac:dyDescent="0.4">
      <c r="H3" s="71"/>
      <c r="I3" s="71"/>
      <c r="J3" s="71"/>
      <c r="K3" s="71"/>
      <c r="L3" s="71"/>
      <c r="M3" s="71"/>
      <c r="N3" s="71"/>
      <c r="O3" s="71"/>
      <c r="P3" s="71"/>
      <c r="Q3" s="71"/>
      <c r="R3" s="71"/>
      <c r="S3" s="71"/>
      <c r="T3" s="71"/>
      <c r="U3" s="71"/>
      <c r="V3" s="71"/>
      <c r="W3" s="71"/>
      <c r="X3" s="71"/>
      <c r="Y3" s="71"/>
      <c r="Z3" s="71"/>
    </row>
    <row r="4" spans="8:26" x14ac:dyDescent="0.4">
      <c r="H4" s="63"/>
      <c r="I4" s="63"/>
      <c r="J4" s="63"/>
      <c r="K4" s="63"/>
      <c r="L4" s="63"/>
      <c r="M4" s="63"/>
      <c r="N4" s="63"/>
      <c r="O4" s="63"/>
      <c r="P4" s="63"/>
      <c r="Q4" s="63"/>
      <c r="R4" s="63"/>
      <c r="S4" s="63"/>
      <c r="T4" s="63"/>
      <c r="U4" s="63"/>
      <c r="V4" s="63"/>
      <c r="W4" s="63"/>
      <c r="X4" s="63"/>
      <c r="Y4" s="63"/>
      <c r="Z4" s="63"/>
    </row>
    <row r="5" spans="8:26" ht="18" customHeight="1" x14ac:dyDescent="0.4">
      <c r="H5" s="75" t="s">
        <v>46</v>
      </c>
      <c r="I5" s="76"/>
      <c r="J5" s="76"/>
      <c r="K5" s="76"/>
      <c r="L5" s="76"/>
      <c r="M5" s="76"/>
      <c r="N5" s="76"/>
      <c r="O5" s="76"/>
      <c r="P5" s="77"/>
      <c r="R5" s="75" t="s">
        <v>46</v>
      </c>
      <c r="S5" s="76"/>
      <c r="T5" s="76"/>
      <c r="U5" s="76"/>
      <c r="V5" s="76"/>
      <c r="W5" s="76"/>
      <c r="X5" s="76"/>
      <c r="Y5" s="76"/>
      <c r="Z5" s="77"/>
    </row>
    <row r="6" spans="8:26" ht="12.75" customHeight="1" x14ac:dyDescent="0.4">
      <c r="H6" s="78" t="s">
        <v>1</v>
      </c>
      <c r="I6" s="79"/>
      <c r="J6" s="78" t="s">
        <v>2</v>
      </c>
      <c r="K6" s="79"/>
      <c r="L6" s="78" t="s">
        <v>8</v>
      </c>
      <c r="M6" s="56" t="s">
        <v>5</v>
      </c>
      <c r="N6" s="56" t="s">
        <v>0</v>
      </c>
      <c r="O6" s="82" t="s">
        <v>9</v>
      </c>
      <c r="P6" s="79"/>
      <c r="R6" s="78" t="s">
        <v>1</v>
      </c>
      <c r="S6" s="79"/>
      <c r="T6" s="78" t="s">
        <v>2</v>
      </c>
      <c r="U6" s="79"/>
      <c r="V6" s="78" t="s">
        <v>8</v>
      </c>
      <c r="W6" s="56" t="s">
        <v>5</v>
      </c>
      <c r="X6" s="56" t="s">
        <v>0</v>
      </c>
      <c r="Y6" s="82" t="s">
        <v>9</v>
      </c>
      <c r="Z6" s="79"/>
    </row>
    <row r="7" spans="8:26" ht="12.75" customHeight="1" x14ac:dyDescent="0.4">
      <c r="H7" s="15" t="s">
        <v>3</v>
      </c>
      <c r="I7" s="2" t="s">
        <v>4</v>
      </c>
      <c r="J7" s="15" t="s">
        <v>6</v>
      </c>
      <c r="K7" s="2" t="s">
        <v>7</v>
      </c>
      <c r="L7" s="80"/>
      <c r="M7" s="81"/>
      <c r="N7" s="81"/>
      <c r="O7" s="16" t="s">
        <v>3</v>
      </c>
      <c r="P7" s="2" t="s">
        <v>4</v>
      </c>
      <c r="R7" s="15" t="s">
        <v>3</v>
      </c>
      <c r="S7" s="2" t="s">
        <v>4</v>
      </c>
      <c r="T7" s="15" t="s">
        <v>6</v>
      </c>
      <c r="U7" s="2" t="s">
        <v>7</v>
      </c>
      <c r="V7" s="80"/>
      <c r="W7" s="81"/>
      <c r="X7" s="81"/>
      <c r="Y7" s="16" t="s">
        <v>3</v>
      </c>
      <c r="Z7" s="2" t="s">
        <v>4</v>
      </c>
    </row>
    <row r="8" spans="8:26" ht="12.75" customHeight="1" x14ac:dyDescent="0.4">
      <c r="H8" s="7">
        <v>0.86</v>
      </c>
      <c r="I8" s="8">
        <v>0.14000000000000001</v>
      </c>
      <c r="J8" s="7">
        <v>0.09</v>
      </c>
      <c r="K8" s="8">
        <v>0.09</v>
      </c>
      <c r="L8" s="12" t="s">
        <v>12</v>
      </c>
      <c r="M8" s="9">
        <v>3.7999999999999999E-2</v>
      </c>
      <c r="N8" s="9">
        <v>100</v>
      </c>
      <c r="O8" s="4" t="s">
        <v>14</v>
      </c>
      <c r="P8" s="5" t="s">
        <v>11</v>
      </c>
      <c r="R8" s="20">
        <v>0.86</v>
      </c>
      <c r="S8" s="21">
        <v>0.14000000000000001</v>
      </c>
      <c r="T8" s="20">
        <v>0.09</v>
      </c>
      <c r="U8" s="21">
        <v>0.09</v>
      </c>
      <c r="V8" s="12" t="s">
        <v>12</v>
      </c>
      <c r="W8" s="24">
        <v>3.7999999999999999E-2</v>
      </c>
      <c r="X8" s="24">
        <v>60</v>
      </c>
      <c r="Y8" s="25" t="s">
        <v>14</v>
      </c>
      <c r="Z8" s="26"/>
    </row>
    <row r="9" spans="8:26" ht="12.75" customHeight="1" x14ac:dyDescent="0.4">
      <c r="H9" s="72" t="s">
        <v>13</v>
      </c>
      <c r="I9" s="73"/>
      <c r="J9" s="73"/>
      <c r="K9" s="74"/>
      <c r="L9" s="12" t="s">
        <v>16</v>
      </c>
      <c r="M9" s="9">
        <v>0.12</v>
      </c>
      <c r="N9" s="9">
        <v>100</v>
      </c>
      <c r="O9" s="4" t="s">
        <v>11</v>
      </c>
      <c r="P9" s="5" t="s">
        <v>14</v>
      </c>
      <c r="R9" s="72" t="s">
        <v>13</v>
      </c>
      <c r="S9" s="73"/>
      <c r="T9" s="73"/>
      <c r="U9" s="74"/>
      <c r="V9" s="12" t="s">
        <v>16</v>
      </c>
      <c r="W9" s="24">
        <v>0.12</v>
      </c>
      <c r="X9" s="24">
        <v>60</v>
      </c>
      <c r="Y9" s="25"/>
      <c r="Z9" s="26" t="s">
        <v>14</v>
      </c>
    </row>
    <row r="10" spans="8:26" ht="12.75" customHeight="1" x14ac:dyDescent="0.4">
      <c r="H10" s="47">
        <v>0.44500000000000001</v>
      </c>
      <c r="I10" s="48"/>
      <c r="J10" s="48"/>
      <c r="K10" s="49"/>
      <c r="L10" s="13"/>
      <c r="M10" s="9"/>
      <c r="N10" s="9"/>
      <c r="O10" s="4" t="s">
        <v>11</v>
      </c>
      <c r="P10" s="5" t="s">
        <v>11</v>
      </c>
      <c r="R10" s="47">
        <v>0.69499999999999995</v>
      </c>
      <c r="S10" s="48"/>
      <c r="T10" s="48"/>
      <c r="U10" s="49"/>
      <c r="V10" s="13"/>
      <c r="W10" s="9"/>
      <c r="X10" s="9"/>
      <c r="Y10" s="4"/>
      <c r="Z10" s="5"/>
    </row>
    <row r="11" spans="8:26" ht="12.75" customHeight="1" x14ac:dyDescent="0.4">
      <c r="H11" s="50"/>
      <c r="I11" s="51"/>
      <c r="J11" s="51"/>
      <c r="K11" s="52"/>
      <c r="L11" s="14"/>
      <c r="M11" s="10"/>
      <c r="N11" s="10"/>
      <c r="O11" s="6"/>
      <c r="P11" s="3"/>
      <c r="R11" s="50"/>
      <c r="S11" s="51"/>
      <c r="T11" s="51"/>
      <c r="U11" s="52"/>
      <c r="V11" s="14"/>
      <c r="W11" s="10"/>
      <c r="X11" s="10"/>
      <c r="Y11" s="6"/>
      <c r="Z11" s="3"/>
    </row>
    <row r="12" spans="8:26" ht="13.5" customHeight="1" x14ac:dyDescent="0.4"/>
    <row r="13" spans="8:26" ht="18" customHeight="1" x14ac:dyDescent="0.4">
      <c r="H13" s="75" t="s">
        <v>47</v>
      </c>
      <c r="I13" s="76"/>
      <c r="J13" s="76"/>
      <c r="K13" s="76"/>
      <c r="L13" s="76"/>
      <c r="M13" s="76"/>
      <c r="N13" s="76"/>
      <c r="O13" s="76"/>
      <c r="P13" s="77"/>
      <c r="R13" s="75" t="s">
        <v>47</v>
      </c>
      <c r="S13" s="76"/>
      <c r="T13" s="76"/>
      <c r="U13" s="76"/>
      <c r="V13" s="76"/>
      <c r="W13" s="76"/>
      <c r="X13" s="76"/>
      <c r="Y13" s="76"/>
      <c r="Z13" s="77"/>
    </row>
    <row r="14" spans="8:26" ht="12.75" customHeight="1" x14ac:dyDescent="0.4">
      <c r="H14" s="78" t="s">
        <v>1</v>
      </c>
      <c r="I14" s="79"/>
      <c r="J14" s="78" t="s">
        <v>2</v>
      </c>
      <c r="K14" s="79"/>
      <c r="L14" s="78" t="s">
        <v>8</v>
      </c>
      <c r="M14" s="56" t="s">
        <v>5</v>
      </c>
      <c r="N14" s="56" t="s">
        <v>0</v>
      </c>
      <c r="O14" s="82" t="s">
        <v>9</v>
      </c>
      <c r="P14" s="79"/>
      <c r="R14" s="78" t="s">
        <v>1</v>
      </c>
      <c r="S14" s="79"/>
      <c r="T14" s="78" t="s">
        <v>2</v>
      </c>
      <c r="U14" s="79"/>
      <c r="V14" s="78" t="s">
        <v>8</v>
      </c>
      <c r="W14" s="56" t="s">
        <v>5</v>
      </c>
      <c r="X14" s="56" t="s">
        <v>0</v>
      </c>
      <c r="Y14" s="82" t="s">
        <v>9</v>
      </c>
      <c r="Z14" s="79"/>
    </row>
    <row r="15" spans="8:26" ht="12.75" customHeight="1" x14ac:dyDescent="0.4">
      <c r="H15" s="15" t="s">
        <v>3</v>
      </c>
      <c r="I15" s="2" t="s">
        <v>4</v>
      </c>
      <c r="J15" s="15" t="s">
        <v>6</v>
      </c>
      <c r="K15" s="2" t="s">
        <v>7</v>
      </c>
      <c r="L15" s="80"/>
      <c r="M15" s="81"/>
      <c r="N15" s="81"/>
      <c r="O15" s="16" t="s">
        <v>3</v>
      </c>
      <c r="P15" s="2" t="s">
        <v>4</v>
      </c>
      <c r="R15" s="15" t="s">
        <v>3</v>
      </c>
      <c r="S15" s="2" t="s">
        <v>4</v>
      </c>
      <c r="T15" s="15" t="s">
        <v>6</v>
      </c>
      <c r="U15" s="2" t="s">
        <v>7</v>
      </c>
      <c r="V15" s="80"/>
      <c r="W15" s="81"/>
      <c r="X15" s="81"/>
      <c r="Y15" s="16" t="s">
        <v>3</v>
      </c>
      <c r="Z15" s="2" t="s">
        <v>4</v>
      </c>
    </row>
    <row r="16" spans="8:26" ht="12.75" customHeight="1" x14ac:dyDescent="0.4">
      <c r="H16" s="7">
        <v>0.87</v>
      </c>
      <c r="I16" s="8">
        <v>0.13</v>
      </c>
      <c r="J16" s="7">
        <v>0.09</v>
      </c>
      <c r="K16" s="8">
        <v>0.09</v>
      </c>
      <c r="L16" s="12" t="s">
        <v>12</v>
      </c>
      <c r="M16" s="9">
        <v>3.7999999999999999E-2</v>
      </c>
      <c r="N16" s="9">
        <v>100</v>
      </c>
      <c r="O16" s="4" t="s">
        <v>14</v>
      </c>
      <c r="P16" s="5" t="s">
        <v>11</v>
      </c>
      <c r="R16" s="7">
        <v>1</v>
      </c>
      <c r="S16" s="8">
        <v>0</v>
      </c>
      <c r="T16" s="7">
        <v>0.09</v>
      </c>
      <c r="U16" s="8">
        <v>0.09</v>
      </c>
      <c r="V16" s="12" t="s">
        <v>12</v>
      </c>
      <c r="W16" s="9">
        <v>3.7999999999999999E-2</v>
      </c>
      <c r="X16" s="9">
        <v>100</v>
      </c>
      <c r="Y16" s="4" t="s">
        <v>14</v>
      </c>
      <c r="Z16" s="5" t="s">
        <v>11</v>
      </c>
    </row>
    <row r="17" spans="8:26" ht="12.75" customHeight="1" x14ac:dyDescent="0.4">
      <c r="H17" s="72" t="s">
        <v>13</v>
      </c>
      <c r="I17" s="73"/>
      <c r="J17" s="73"/>
      <c r="K17" s="74"/>
      <c r="L17" s="12" t="s">
        <v>16</v>
      </c>
      <c r="M17" s="9">
        <v>0.12</v>
      </c>
      <c r="N17" s="9">
        <v>100</v>
      </c>
      <c r="O17" s="4" t="s">
        <v>11</v>
      </c>
      <c r="P17" s="5" t="s">
        <v>14</v>
      </c>
      <c r="R17" s="72" t="s">
        <v>13</v>
      </c>
      <c r="S17" s="73"/>
      <c r="T17" s="73"/>
      <c r="U17" s="74"/>
      <c r="V17" s="12" t="s">
        <v>16</v>
      </c>
      <c r="W17" s="9"/>
      <c r="X17" s="9"/>
      <c r="Y17" s="4"/>
      <c r="Z17" s="5"/>
    </row>
    <row r="18" spans="8:26" ht="12.75" customHeight="1" x14ac:dyDescent="0.4">
      <c r="H18" s="47">
        <v>0.438</v>
      </c>
      <c r="I18" s="48"/>
      <c r="J18" s="48"/>
      <c r="K18" s="49"/>
      <c r="L18" s="13"/>
      <c r="M18" s="9"/>
      <c r="N18" s="9"/>
      <c r="O18" s="4" t="s">
        <v>11</v>
      </c>
      <c r="P18" s="5" t="s">
        <v>11</v>
      </c>
      <c r="R18" s="47">
        <v>0.35599999999999998</v>
      </c>
      <c r="S18" s="48"/>
      <c r="T18" s="48"/>
      <c r="U18" s="49"/>
      <c r="V18" s="13"/>
      <c r="W18" s="9"/>
      <c r="X18" s="9"/>
      <c r="Y18" s="4"/>
      <c r="Z18" s="5"/>
    </row>
    <row r="19" spans="8:26" ht="12.75" customHeight="1" x14ac:dyDescent="0.4">
      <c r="H19" s="50"/>
      <c r="I19" s="51"/>
      <c r="J19" s="51"/>
      <c r="K19" s="52"/>
      <c r="L19" s="14"/>
      <c r="M19" s="10"/>
      <c r="N19" s="10"/>
      <c r="O19" s="6"/>
      <c r="P19" s="3"/>
      <c r="R19" s="50"/>
      <c r="S19" s="51"/>
      <c r="T19" s="51"/>
      <c r="U19" s="52"/>
      <c r="V19" s="14"/>
      <c r="W19" s="10"/>
      <c r="X19" s="10"/>
      <c r="Y19" s="6"/>
      <c r="Z19" s="3"/>
    </row>
    <row r="20" spans="8:26" ht="13.5" customHeight="1" x14ac:dyDescent="0.4"/>
    <row r="21" spans="8:26" ht="18" customHeight="1" x14ac:dyDescent="0.4">
      <c r="H21" s="75" t="s">
        <v>48</v>
      </c>
      <c r="I21" s="76"/>
      <c r="J21" s="76"/>
      <c r="K21" s="76"/>
      <c r="L21" s="76"/>
      <c r="M21" s="76"/>
      <c r="N21" s="76"/>
      <c r="O21" s="76"/>
      <c r="P21" s="77"/>
      <c r="R21" s="75" t="s">
        <v>48</v>
      </c>
      <c r="S21" s="76"/>
      <c r="T21" s="76"/>
      <c r="U21" s="76"/>
      <c r="V21" s="76"/>
      <c r="W21" s="76"/>
      <c r="X21" s="76"/>
      <c r="Y21" s="76"/>
      <c r="Z21" s="77"/>
    </row>
    <row r="22" spans="8:26" ht="12.75" customHeight="1" x14ac:dyDescent="0.4">
      <c r="H22" s="78" t="s">
        <v>1</v>
      </c>
      <c r="I22" s="79"/>
      <c r="J22" s="78" t="s">
        <v>2</v>
      </c>
      <c r="K22" s="79"/>
      <c r="L22" s="78" t="s">
        <v>8</v>
      </c>
      <c r="M22" s="56" t="s">
        <v>5</v>
      </c>
      <c r="N22" s="56" t="s">
        <v>0</v>
      </c>
      <c r="O22" s="82" t="s">
        <v>9</v>
      </c>
      <c r="P22" s="79"/>
      <c r="R22" s="78" t="s">
        <v>1</v>
      </c>
      <c r="S22" s="79"/>
      <c r="T22" s="78" t="s">
        <v>2</v>
      </c>
      <c r="U22" s="79"/>
      <c r="V22" s="78" t="s">
        <v>8</v>
      </c>
      <c r="W22" s="56" t="s">
        <v>5</v>
      </c>
      <c r="X22" s="56" t="s">
        <v>0</v>
      </c>
      <c r="Y22" s="82" t="s">
        <v>9</v>
      </c>
      <c r="Z22" s="79"/>
    </row>
    <row r="23" spans="8:26" ht="12.75" customHeight="1" x14ac:dyDescent="0.4">
      <c r="H23" s="15" t="s">
        <v>3</v>
      </c>
      <c r="I23" s="2" t="s">
        <v>4</v>
      </c>
      <c r="J23" s="15" t="s">
        <v>6</v>
      </c>
      <c r="K23" s="2" t="s">
        <v>7</v>
      </c>
      <c r="L23" s="80"/>
      <c r="M23" s="81"/>
      <c r="N23" s="81"/>
      <c r="O23" s="16" t="s">
        <v>3</v>
      </c>
      <c r="P23" s="2" t="s">
        <v>4</v>
      </c>
      <c r="R23" s="15" t="s">
        <v>3</v>
      </c>
      <c r="S23" s="2" t="s">
        <v>4</v>
      </c>
      <c r="T23" s="15" t="s">
        <v>6</v>
      </c>
      <c r="U23" s="2" t="s">
        <v>7</v>
      </c>
      <c r="V23" s="80"/>
      <c r="W23" s="81"/>
      <c r="X23" s="81"/>
      <c r="Y23" s="16" t="s">
        <v>3</v>
      </c>
      <c r="Z23" s="2" t="s">
        <v>4</v>
      </c>
    </row>
    <row r="24" spans="8:26" ht="12.75" customHeight="1" x14ac:dyDescent="0.4">
      <c r="H24" s="7">
        <v>0.83</v>
      </c>
      <c r="I24" s="8">
        <v>0.17</v>
      </c>
      <c r="J24" s="7">
        <v>0.11</v>
      </c>
      <c r="K24" s="8">
        <v>0.11</v>
      </c>
      <c r="L24" s="12" t="s">
        <v>12</v>
      </c>
      <c r="M24" s="9">
        <v>3.7999999999999999E-2</v>
      </c>
      <c r="N24" s="9">
        <v>105</v>
      </c>
      <c r="O24" s="4" t="s">
        <v>14</v>
      </c>
      <c r="P24" s="5" t="s">
        <v>11</v>
      </c>
      <c r="R24" s="7"/>
      <c r="S24" s="8"/>
      <c r="T24" s="7"/>
      <c r="U24" s="8"/>
      <c r="V24" s="12" t="s">
        <v>12</v>
      </c>
      <c r="W24" s="9"/>
      <c r="X24" s="9"/>
      <c r="Y24" s="4"/>
      <c r="Z24" s="5"/>
    </row>
    <row r="25" spans="8:26" ht="12.75" customHeight="1" x14ac:dyDescent="0.4">
      <c r="H25" s="72" t="s">
        <v>13</v>
      </c>
      <c r="I25" s="73"/>
      <c r="J25" s="73"/>
      <c r="K25" s="74"/>
      <c r="L25" s="12" t="s">
        <v>16</v>
      </c>
      <c r="M25" s="9">
        <v>0.12</v>
      </c>
      <c r="N25" s="9">
        <v>105</v>
      </c>
      <c r="O25" s="4" t="s">
        <v>11</v>
      </c>
      <c r="P25" s="5" t="s">
        <v>14</v>
      </c>
      <c r="R25" s="72" t="s">
        <v>13</v>
      </c>
      <c r="S25" s="73"/>
      <c r="T25" s="73"/>
      <c r="U25" s="74"/>
      <c r="V25" s="12" t="s">
        <v>16</v>
      </c>
      <c r="W25" s="9"/>
      <c r="X25" s="9"/>
      <c r="Y25" s="4"/>
      <c r="Z25" s="5"/>
    </row>
    <row r="26" spans="8:26" ht="12.75" customHeight="1" x14ac:dyDescent="0.4">
      <c r="H26" s="47">
        <v>0.434</v>
      </c>
      <c r="I26" s="48"/>
      <c r="J26" s="48"/>
      <c r="K26" s="49"/>
      <c r="L26" s="13"/>
      <c r="M26" s="9"/>
      <c r="N26" s="9"/>
      <c r="O26" s="4" t="s">
        <v>11</v>
      </c>
      <c r="P26" s="5" t="s">
        <v>11</v>
      </c>
      <c r="R26" s="47" t="s">
        <v>18</v>
      </c>
      <c r="S26" s="48"/>
      <c r="T26" s="48"/>
      <c r="U26" s="49"/>
      <c r="V26" s="13"/>
      <c r="W26" s="9"/>
      <c r="X26" s="9"/>
      <c r="Y26" s="4"/>
      <c r="Z26" s="5"/>
    </row>
    <row r="27" spans="8:26" ht="12.75" customHeight="1" x14ac:dyDescent="0.4">
      <c r="H27" s="50"/>
      <c r="I27" s="51"/>
      <c r="J27" s="51"/>
      <c r="K27" s="52"/>
      <c r="L27" s="14"/>
      <c r="M27" s="10"/>
      <c r="N27" s="10"/>
      <c r="O27" s="6"/>
      <c r="P27" s="3"/>
      <c r="R27" s="50"/>
      <c r="S27" s="51"/>
      <c r="T27" s="51"/>
      <c r="U27" s="52"/>
      <c r="V27" s="14"/>
      <c r="W27" s="10"/>
      <c r="X27" s="10"/>
      <c r="Y27" s="6"/>
      <c r="Z27" s="3"/>
    </row>
    <row r="28" spans="8:26" ht="13.5" customHeight="1" x14ac:dyDescent="0.4"/>
    <row r="29" spans="8:26" ht="18" customHeight="1" x14ac:dyDescent="0.4">
      <c r="H29" s="75" t="s">
        <v>49</v>
      </c>
      <c r="I29" s="76"/>
      <c r="J29" s="76"/>
      <c r="K29" s="76"/>
      <c r="L29" s="76"/>
      <c r="M29" s="76"/>
      <c r="N29" s="76"/>
      <c r="O29" s="76"/>
      <c r="P29" s="77"/>
      <c r="R29" s="75" t="s">
        <v>50</v>
      </c>
      <c r="S29" s="76"/>
      <c r="T29" s="76"/>
      <c r="U29" s="76"/>
      <c r="V29" s="76"/>
      <c r="W29" s="76"/>
      <c r="X29" s="76"/>
      <c r="Y29" s="76"/>
      <c r="Z29" s="77"/>
    </row>
    <row r="30" spans="8:26" ht="12.75" customHeight="1" x14ac:dyDescent="0.4">
      <c r="H30" s="78" t="s">
        <v>1</v>
      </c>
      <c r="I30" s="79"/>
      <c r="J30" s="78" t="s">
        <v>2</v>
      </c>
      <c r="K30" s="79"/>
      <c r="L30" s="78" t="s">
        <v>8</v>
      </c>
      <c r="M30" s="56" t="s">
        <v>5</v>
      </c>
      <c r="N30" s="56" t="s">
        <v>0</v>
      </c>
      <c r="O30" s="82" t="s">
        <v>9</v>
      </c>
      <c r="P30" s="79"/>
      <c r="R30" s="78" t="s">
        <v>1</v>
      </c>
      <c r="S30" s="79"/>
      <c r="T30" s="78" t="s">
        <v>2</v>
      </c>
      <c r="U30" s="79"/>
      <c r="V30" s="78" t="s">
        <v>8</v>
      </c>
      <c r="W30" s="56" t="s">
        <v>5</v>
      </c>
      <c r="X30" s="56" t="s">
        <v>0</v>
      </c>
      <c r="Y30" s="82" t="s">
        <v>9</v>
      </c>
      <c r="Z30" s="79"/>
    </row>
    <row r="31" spans="8:26" ht="12.75" customHeight="1" x14ac:dyDescent="0.4">
      <c r="H31" s="15" t="s">
        <v>3</v>
      </c>
      <c r="I31" s="2" t="s">
        <v>4</v>
      </c>
      <c r="J31" s="15" t="s">
        <v>6</v>
      </c>
      <c r="K31" s="2" t="s">
        <v>7</v>
      </c>
      <c r="L31" s="80"/>
      <c r="M31" s="81"/>
      <c r="N31" s="81"/>
      <c r="O31" s="16" t="s">
        <v>3</v>
      </c>
      <c r="P31" s="2" t="s">
        <v>4</v>
      </c>
      <c r="R31" s="15" t="s">
        <v>3</v>
      </c>
      <c r="S31" s="2" t="s">
        <v>4</v>
      </c>
      <c r="T31" s="15" t="s">
        <v>6</v>
      </c>
      <c r="U31" s="2" t="s">
        <v>7</v>
      </c>
      <c r="V31" s="80"/>
      <c r="W31" s="81"/>
      <c r="X31" s="81"/>
      <c r="Y31" s="16" t="s">
        <v>3</v>
      </c>
      <c r="Z31" s="2" t="s">
        <v>4</v>
      </c>
    </row>
    <row r="32" spans="8:26" ht="12.75" customHeight="1" x14ac:dyDescent="0.4">
      <c r="H32" s="7">
        <v>0.85</v>
      </c>
      <c r="I32" s="8">
        <v>0.15</v>
      </c>
      <c r="J32" s="7">
        <v>0.15</v>
      </c>
      <c r="K32" s="8">
        <v>0.15</v>
      </c>
      <c r="L32" s="12" t="s">
        <v>12</v>
      </c>
      <c r="M32" s="9">
        <v>0.02</v>
      </c>
      <c r="N32" s="9">
        <v>50</v>
      </c>
      <c r="O32" s="4" t="s">
        <v>14</v>
      </c>
      <c r="P32" s="5" t="s">
        <v>11</v>
      </c>
      <c r="R32" s="7">
        <v>0.85</v>
      </c>
      <c r="S32" s="8">
        <v>0.15</v>
      </c>
      <c r="T32" s="7">
        <v>0.15</v>
      </c>
      <c r="U32" s="8">
        <v>0.04</v>
      </c>
      <c r="V32" s="12" t="s">
        <v>12</v>
      </c>
      <c r="W32" s="9">
        <v>3.7999999999999999E-2</v>
      </c>
      <c r="X32" s="9">
        <v>100</v>
      </c>
      <c r="Y32" s="4" t="s">
        <v>14</v>
      </c>
      <c r="Z32" s="5" t="s">
        <v>11</v>
      </c>
    </row>
    <row r="33" spans="8:26" ht="12.75" customHeight="1" x14ac:dyDescent="0.4">
      <c r="H33" s="72" t="s">
        <v>13</v>
      </c>
      <c r="I33" s="73"/>
      <c r="J33" s="73"/>
      <c r="K33" s="74"/>
      <c r="L33" s="12" t="s">
        <v>16</v>
      </c>
      <c r="M33" s="9">
        <v>0.12</v>
      </c>
      <c r="N33" s="9">
        <v>50</v>
      </c>
      <c r="O33" s="4" t="s">
        <v>11</v>
      </c>
      <c r="P33" s="5" t="s">
        <v>14</v>
      </c>
      <c r="R33" s="72" t="s">
        <v>13</v>
      </c>
      <c r="S33" s="73"/>
      <c r="T33" s="73"/>
      <c r="U33" s="74"/>
      <c r="V33" s="12" t="s">
        <v>16</v>
      </c>
      <c r="W33" s="9">
        <v>0.12</v>
      </c>
      <c r="X33" s="9">
        <v>100</v>
      </c>
      <c r="Y33" s="4" t="s">
        <v>11</v>
      </c>
      <c r="Z33" s="5" t="s">
        <v>14</v>
      </c>
    </row>
    <row r="34" spans="8:26" ht="12.75" customHeight="1" x14ac:dyDescent="0.4">
      <c r="H34" s="47">
        <v>0.51300000000000001</v>
      </c>
      <c r="I34" s="48"/>
      <c r="J34" s="48"/>
      <c r="K34" s="49"/>
      <c r="L34" s="13"/>
      <c r="M34" s="9"/>
      <c r="N34" s="9"/>
      <c r="O34" s="4" t="s">
        <v>11</v>
      </c>
      <c r="P34" s="5" t="s">
        <v>11</v>
      </c>
      <c r="R34" s="47">
        <v>0.41399999999999998</v>
      </c>
      <c r="S34" s="48"/>
      <c r="T34" s="48"/>
      <c r="U34" s="49"/>
      <c r="V34" s="22" t="s">
        <v>41</v>
      </c>
      <c r="W34" s="24">
        <v>0.16</v>
      </c>
      <c r="X34" s="24">
        <v>24</v>
      </c>
      <c r="Y34" s="25" t="s">
        <v>14</v>
      </c>
      <c r="Z34" s="26" t="s">
        <v>14</v>
      </c>
    </row>
    <row r="35" spans="8:26" ht="12.75" customHeight="1" x14ac:dyDescent="0.4">
      <c r="H35" s="50"/>
      <c r="I35" s="51"/>
      <c r="J35" s="51"/>
      <c r="K35" s="52"/>
      <c r="L35" s="14"/>
      <c r="M35" s="10"/>
      <c r="N35" s="10"/>
      <c r="O35" s="6"/>
      <c r="P35" s="3"/>
      <c r="R35" s="50"/>
      <c r="S35" s="51"/>
      <c r="T35" s="51"/>
      <c r="U35" s="52"/>
      <c r="V35" s="14"/>
      <c r="W35" s="10"/>
      <c r="X35" s="10"/>
      <c r="Y35" s="6"/>
      <c r="Z35" s="3"/>
    </row>
    <row r="36" spans="8:26" ht="13.5" customHeight="1" x14ac:dyDescent="0.4"/>
    <row r="37" spans="8:26" ht="18" customHeight="1" x14ac:dyDescent="0.4">
      <c r="H37" s="83" t="s">
        <v>54</v>
      </c>
      <c r="I37" s="84"/>
      <c r="J37" s="84"/>
      <c r="K37" s="84"/>
      <c r="L37" s="84"/>
      <c r="M37" s="84"/>
      <c r="N37" s="84"/>
      <c r="O37" s="84"/>
      <c r="P37" s="85"/>
      <c r="R37" s="83" t="s">
        <v>54</v>
      </c>
      <c r="S37" s="84"/>
      <c r="T37" s="84"/>
      <c r="U37" s="84"/>
      <c r="V37" s="84"/>
      <c r="W37" s="84"/>
      <c r="X37" s="84"/>
      <c r="Y37" s="84"/>
      <c r="Z37" s="85"/>
    </row>
    <row r="38" spans="8:26" ht="12.75" customHeight="1" x14ac:dyDescent="0.4">
      <c r="H38" s="78" t="s">
        <v>1</v>
      </c>
      <c r="I38" s="79"/>
      <c r="J38" s="78" t="s">
        <v>2</v>
      </c>
      <c r="K38" s="79"/>
      <c r="L38" s="78" t="s">
        <v>8</v>
      </c>
      <c r="M38" s="56" t="s">
        <v>5</v>
      </c>
      <c r="N38" s="56" t="s">
        <v>0</v>
      </c>
      <c r="O38" s="82" t="s">
        <v>9</v>
      </c>
      <c r="P38" s="79"/>
      <c r="R38" s="78" t="s">
        <v>1</v>
      </c>
      <c r="S38" s="79"/>
      <c r="T38" s="78" t="s">
        <v>2</v>
      </c>
      <c r="U38" s="79"/>
      <c r="V38" s="78" t="s">
        <v>8</v>
      </c>
      <c r="W38" s="56" t="s">
        <v>5</v>
      </c>
      <c r="X38" s="56" t="s">
        <v>0</v>
      </c>
      <c r="Y38" s="82" t="s">
        <v>9</v>
      </c>
      <c r="Z38" s="79"/>
    </row>
    <row r="39" spans="8:26" ht="12.75" customHeight="1" x14ac:dyDescent="0.4">
      <c r="H39" s="15" t="s">
        <v>3</v>
      </c>
      <c r="I39" s="2" t="s">
        <v>4</v>
      </c>
      <c r="J39" s="15" t="s">
        <v>6</v>
      </c>
      <c r="K39" s="2" t="s">
        <v>7</v>
      </c>
      <c r="L39" s="80"/>
      <c r="M39" s="81"/>
      <c r="N39" s="81"/>
      <c r="O39" s="16" t="s">
        <v>3</v>
      </c>
      <c r="P39" s="2" t="s">
        <v>4</v>
      </c>
      <c r="R39" s="15" t="s">
        <v>3</v>
      </c>
      <c r="S39" s="2" t="s">
        <v>4</v>
      </c>
      <c r="T39" s="15" t="s">
        <v>6</v>
      </c>
      <c r="U39" s="2" t="s">
        <v>7</v>
      </c>
      <c r="V39" s="80"/>
      <c r="W39" s="81"/>
      <c r="X39" s="81"/>
      <c r="Y39" s="16" t="s">
        <v>3</v>
      </c>
      <c r="Z39" s="2" t="s">
        <v>4</v>
      </c>
    </row>
    <row r="40" spans="8:26" ht="12.75" customHeight="1" x14ac:dyDescent="0.4">
      <c r="H40" s="7">
        <v>1</v>
      </c>
      <c r="I40" s="8">
        <v>0</v>
      </c>
      <c r="J40" s="7">
        <v>0.11</v>
      </c>
      <c r="K40" s="8">
        <v>0.04</v>
      </c>
      <c r="L40" s="12" t="s">
        <v>10</v>
      </c>
      <c r="M40" s="9">
        <v>1.6</v>
      </c>
      <c r="N40" s="9">
        <v>120</v>
      </c>
      <c r="O40" s="4" t="s">
        <v>14</v>
      </c>
      <c r="P40" s="5" t="s">
        <v>11</v>
      </c>
      <c r="R40" s="7"/>
      <c r="S40" s="8"/>
      <c r="T40" s="7"/>
      <c r="U40" s="8"/>
      <c r="V40" s="12" t="s">
        <v>10</v>
      </c>
      <c r="W40" s="9"/>
      <c r="X40" s="9"/>
      <c r="Y40" s="4"/>
      <c r="Z40" s="5" t="s">
        <v>11</v>
      </c>
    </row>
    <row r="41" spans="8:26" ht="12.75" customHeight="1" x14ac:dyDescent="0.4">
      <c r="H41" s="72" t="s">
        <v>13</v>
      </c>
      <c r="I41" s="73"/>
      <c r="J41" s="73"/>
      <c r="K41" s="74"/>
      <c r="L41" s="12" t="s">
        <v>12</v>
      </c>
      <c r="M41" s="9"/>
      <c r="N41" s="9"/>
      <c r="O41" s="4"/>
      <c r="P41" s="5" t="s">
        <v>11</v>
      </c>
      <c r="R41" s="72" t="s">
        <v>13</v>
      </c>
      <c r="S41" s="73"/>
      <c r="T41" s="73"/>
      <c r="U41" s="74"/>
      <c r="V41" s="12" t="s">
        <v>12</v>
      </c>
      <c r="W41" s="9"/>
      <c r="X41" s="9"/>
      <c r="Y41" s="4"/>
      <c r="Z41" s="5" t="s">
        <v>11</v>
      </c>
    </row>
    <row r="42" spans="8:26" ht="12.75" customHeight="1" x14ac:dyDescent="0.4">
      <c r="H42" s="47">
        <v>4.4450000000000003</v>
      </c>
      <c r="I42" s="48"/>
      <c r="J42" s="48"/>
      <c r="K42" s="49"/>
      <c r="L42" s="13"/>
      <c r="M42" s="9"/>
      <c r="N42" s="9"/>
      <c r="O42" s="4" t="s">
        <v>11</v>
      </c>
      <c r="P42" s="5" t="s">
        <v>11</v>
      </c>
      <c r="R42" s="47" t="s">
        <v>18</v>
      </c>
      <c r="S42" s="48"/>
      <c r="T42" s="48"/>
      <c r="U42" s="49"/>
      <c r="V42" s="13"/>
      <c r="W42" s="9"/>
      <c r="X42" s="9"/>
      <c r="Y42" s="4" t="s">
        <v>11</v>
      </c>
      <c r="Z42" s="5" t="s">
        <v>11</v>
      </c>
    </row>
    <row r="43" spans="8:26" ht="12.75" customHeight="1" x14ac:dyDescent="0.4">
      <c r="H43" s="50"/>
      <c r="I43" s="51"/>
      <c r="J43" s="51"/>
      <c r="K43" s="52"/>
      <c r="L43" s="14"/>
      <c r="M43" s="10"/>
      <c r="N43" s="10"/>
      <c r="O43" s="6"/>
      <c r="P43" s="3"/>
      <c r="R43" s="50"/>
      <c r="S43" s="51"/>
      <c r="T43" s="51"/>
      <c r="U43" s="52"/>
      <c r="V43" s="14"/>
      <c r="W43" s="10"/>
      <c r="X43" s="10"/>
      <c r="Y43" s="6"/>
      <c r="Z43" s="3"/>
    </row>
    <row r="44" spans="8:26" ht="13.5" customHeight="1" x14ac:dyDescent="0.4"/>
    <row r="45" spans="8:26" ht="18" customHeight="1" x14ac:dyDescent="0.4">
      <c r="H45" s="83" t="s">
        <v>55</v>
      </c>
      <c r="I45" s="84"/>
      <c r="J45" s="84"/>
      <c r="K45" s="84"/>
      <c r="L45" s="84"/>
      <c r="M45" s="84"/>
      <c r="N45" s="84"/>
      <c r="O45" s="84"/>
      <c r="P45" s="85"/>
      <c r="R45" s="83" t="s">
        <v>55</v>
      </c>
      <c r="S45" s="84"/>
      <c r="T45" s="84"/>
      <c r="U45" s="84"/>
      <c r="V45" s="84"/>
      <c r="W45" s="84"/>
      <c r="X45" s="84"/>
      <c r="Y45" s="84"/>
      <c r="Z45" s="85"/>
    </row>
    <row r="46" spans="8:26" ht="12.75" customHeight="1" x14ac:dyDescent="0.4">
      <c r="H46" s="78" t="s">
        <v>1</v>
      </c>
      <c r="I46" s="79"/>
      <c r="J46" s="78" t="s">
        <v>2</v>
      </c>
      <c r="K46" s="79"/>
      <c r="L46" s="78" t="s">
        <v>8</v>
      </c>
      <c r="M46" s="56" t="s">
        <v>5</v>
      </c>
      <c r="N46" s="56" t="s">
        <v>0</v>
      </c>
      <c r="O46" s="82" t="s">
        <v>9</v>
      </c>
      <c r="P46" s="79"/>
      <c r="R46" s="78" t="s">
        <v>1</v>
      </c>
      <c r="S46" s="79"/>
      <c r="T46" s="78" t="s">
        <v>2</v>
      </c>
      <c r="U46" s="79"/>
      <c r="V46" s="78" t="s">
        <v>8</v>
      </c>
      <c r="W46" s="56" t="s">
        <v>5</v>
      </c>
      <c r="X46" s="56" t="s">
        <v>0</v>
      </c>
      <c r="Y46" s="82" t="s">
        <v>9</v>
      </c>
      <c r="Z46" s="79"/>
    </row>
    <row r="47" spans="8:26" ht="12.75" customHeight="1" x14ac:dyDescent="0.4">
      <c r="H47" s="15" t="s">
        <v>3</v>
      </c>
      <c r="I47" s="2" t="s">
        <v>4</v>
      </c>
      <c r="J47" s="15" t="s">
        <v>6</v>
      </c>
      <c r="K47" s="2" t="s">
        <v>7</v>
      </c>
      <c r="L47" s="80"/>
      <c r="M47" s="81"/>
      <c r="N47" s="81"/>
      <c r="O47" s="16" t="s">
        <v>3</v>
      </c>
      <c r="P47" s="2" t="s">
        <v>4</v>
      </c>
      <c r="R47" s="15" t="s">
        <v>3</v>
      </c>
      <c r="S47" s="2" t="s">
        <v>4</v>
      </c>
      <c r="T47" s="15" t="s">
        <v>6</v>
      </c>
      <c r="U47" s="2" t="s">
        <v>7</v>
      </c>
      <c r="V47" s="80"/>
      <c r="W47" s="81"/>
      <c r="X47" s="81"/>
      <c r="Y47" s="16" t="s">
        <v>3</v>
      </c>
      <c r="Z47" s="2" t="s">
        <v>4</v>
      </c>
    </row>
    <row r="48" spans="8:26" ht="12.75" customHeight="1" x14ac:dyDescent="0.4">
      <c r="H48" s="7">
        <v>1</v>
      </c>
      <c r="I48" s="8">
        <v>0</v>
      </c>
      <c r="J48" s="7">
        <v>0.11</v>
      </c>
      <c r="K48" s="8">
        <v>0.04</v>
      </c>
      <c r="L48" s="12" t="s">
        <v>10</v>
      </c>
      <c r="M48" s="9">
        <v>1.6</v>
      </c>
      <c r="N48" s="9">
        <v>120</v>
      </c>
      <c r="O48" s="4" t="s">
        <v>14</v>
      </c>
      <c r="P48" s="5" t="s">
        <v>11</v>
      </c>
      <c r="R48" s="7"/>
      <c r="S48" s="8"/>
      <c r="T48" s="7"/>
      <c r="U48" s="8"/>
      <c r="V48" s="12" t="s">
        <v>10</v>
      </c>
      <c r="W48" s="9"/>
      <c r="X48" s="9"/>
      <c r="Y48" s="4"/>
      <c r="Z48" s="5" t="s">
        <v>11</v>
      </c>
    </row>
    <row r="49" spans="8:26" ht="12.75" customHeight="1" x14ac:dyDescent="0.4">
      <c r="H49" s="72" t="s">
        <v>13</v>
      </c>
      <c r="I49" s="73"/>
      <c r="J49" s="73"/>
      <c r="K49" s="74"/>
      <c r="L49" s="12" t="s">
        <v>12</v>
      </c>
      <c r="M49" s="9">
        <v>0.02</v>
      </c>
      <c r="N49" s="9">
        <v>50</v>
      </c>
      <c r="O49" s="4" t="s">
        <v>14</v>
      </c>
      <c r="P49" s="5" t="s">
        <v>11</v>
      </c>
      <c r="R49" s="72" t="s">
        <v>13</v>
      </c>
      <c r="S49" s="73"/>
      <c r="T49" s="73"/>
      <c r="U49" s="74"/>
      <c r="V49" s="12" t="s">
        <v>12</v>
      </c>
      <c r="W49" s="9"/>
      <c r="X49" s="9"/>
      <c r="Y49" s="4"/>
      <c r="Z49" s="5" t="s">
        <v>11</v>
      </c>
    </row>
    <row r="50" spans="8:26" ht="12.75" customHeight="1" x14ac:dyDescent="0.4">
      <c r="H50" s="47">
        <v>0.36699999999999999</v>
      </c>
      <c r="I50" s="48"/>
      <c r="J50" s="48"/>
      <c r="K50" s="49"/>
      <c r="L50" s="13"/>
      <c r="M50" s="9"/>
      <c r="N50" s="9"/>
      <c r="O50" s="4" t="s">
        <v>11</v>
      </c>
      <c r="P50" s="5" t="s">
        <v>11</v>
      </c>
      <c r="R50" s="47" t="s">
        <v>18</v>
      </c>
      <c r="S50" s="48"/>
      <c r="T50" s="48"/>
      <c r="U50" s="49"/>
      <c r="V50" s="13"/>
      <c r="W50" s="9"/>
      <c r="X50" s="9"/>
      <c r="Y50" s="4" t="s">
        <v>11</v>
      </c>
      <c r="Z50" s="5" t="s">
        <v>11</v>
      </c>
    </row>
    <row r="51" spans="8:26" ht="12.75" customHeight="1" x14ac:dyDescent="0.4">
      <c r="H51" s="50"/>
      <c r="I51" s="51"/>
      <c r="J51" s="51"/>
      <c r="K51" s="52"/>
      <c r="L51" s="14"/>
      <c r="M51" s="10"/>
      <c r="N51" s="10"/>
      <c r="O51" s="6"/>
      <c r="P51" s="3"/>
      <c r="R51" s="50"/>
      <c r="S51" s="51"/>
      <c r="T51" s="51"/>
      <c r="U51" s="52"/>
      <c r="V51" s="14"/>
      <c r="W51" s="10"/>
      <c r="X51" s="10"/>
      <c r="Y51" s="6"/>
      <c r="Z51" s="3"/>
    </row>
    <row r="52" spans="8:26" ht="13.5" customHeight="1" x14ac:dyDescent="0.4"/>
    <row r="53" spans="8:26" ht="18" customHeight="1" x14ac:dyDescent="0.4">
      <c r="H53" s="83" t="s">
        <v>56</v>
      </c>
      <c r="I53" s="84"/>
      <c r="J53" s="84"/>
      <c r="K53" s="84"/>
      <c r="L53" s="84"/>
      <c r="M53" s="84"/>
      <c r="N53" s="84"/>
      <c r="O53" s="84"/>
      <c r="P53" s="85"/>
      <c r="R53" s="83" t="s">
        <v>56</v>
      </c>
      <c r="S53" s="84"/>
      <c r="T53" s="84"/>
      <c r="U53" s="84"/>
      <c r="V53" s="84"/>
      <c r="W53" s="84"/>
      <c r="X53" s="84"/>
      <c r="Y53" s="84"/>
      <c r="Z53" s="85"/>
    </row>
    <row r="54" spans="8:26" ht="12.75" customHeight="1" x14ac:dyDescent="0.4">
      <c r="H54" s="78" t="s">
        <v>1</v>
      </c>
      <c r="I54" s="79"/>
      <c r="J54" s="78" t="s">
        <v>2</v>
      </c>
      <c r="K54" s="79"/>
      <c r="L54" s="78" t="s">
        <v>8</v>
      </c>
      <c r="M54" s="56" t="s">
        <v>5</v>
      </c>
      <c r="N54" s="56" t="s">
        <v>0</v>
      </c>
      <c r="O54" s="82" t="s">
        <v>9</v>
      </c>
      <c r="P54" s="79"/>
      <c r="R54" s="78" t="s">
        <v>1</v>
      </c>
      <c r="S54" s="79"/>
      <c r="T54" s="78" t="s">
        <v>2</v>
      </c>
      <c r="U54" s="79"/>
      <c r="V54" s="78" t="s">
        <v>8</v>
      </c>
      <c r="W54" s="56" t="s">
        <v>5</v>
      </c>
      <c r="X54" s="56" t="s">
        <v>0</v>
      </c>
      <c r="Y54" s="82" t="s">
        <v>9</v>
      </c>
      <c r="Z54" s="79"/>
    </row>
    <row r="55" spans="8:26" ht="12.75" customHeight="1" x14ac:dyDescent="0.4">
      <c r="H55" s="15" t="s">
        <v>3</v>
      </c>
      <c r="I55" s="2" t="s">
        <v>4</v>
      </c>
      <c r="J55" s="15" t="s">
        <v>6</v>
      </c>
      <c r="K55" s="2" t="s">
        <v>7</v>
      </c>
      <c r="L55" s="80"/>
      <c r="M55" s="81"/>
      <c r="N55" s="81"/>
      <c r="O55" s="16" t="s">
        <v>3</v>
      </c>
      <c r="P55" s="2" t="s">
        <v>4</v>
      </c>
      <c r="R55" s="15" t="s">
        <v>3</v>
      </c>
      <c r="S55" s="2" t="s">
        <v>4</v>
      </c>
      <c r="T55" s="15" t="s">
        <v>6</v>
      </c>
      <c r="U55" s="2" t="s">
        <v>7</v>
      </c>
      <c r="V55" s="80"/>
      <c r="W55" s="81"/>
      <c r="X55" s="81"/>
      <c r="Y55" s="16" t="s">
        <v>3</v>
      </c>
      <c r="Z55" s="2" t="s">
        <v>4</v>
      </c>
    </row>
    <row r="56" spans="8:26" ht="12.75" customHeight="1" x14ac:dyDescent="0.4">
      <c r="H56" s="7"/>
      <c r="I56" s="8"/>
      <c r="J56" s="7"/>
      <c r="K56" s="8"/>
      <c r="L56" s="12" t="s">
        <v>10</v>
      </c>
      <c r="M56" s="9"/>
      <c r="N56" s="9"/>
      <c r="O56" s="4"/>
      <c r="P56" s="5" t="s">
        <v>11</v>
      </c>
      <c r="R56" s="7"/>
      <c r="S56" s="8"/>
      <c r="T56" s="7"/>
      <c r="U56" s="8"/>
      <c r="V56" s="12" t="s">
        <v>10</v>
      </c>
      <c r="W56" s="9"/>
      <c r="X56" s="9"/>
      <c r="Y56" s="4"/>
      <c r="Z56" s="5" t="s">
        <v>11</v>
      </c>
    </row>
    <row r="57" spans="8:26" ht="12.75" customHeight="1" x14ac:dyDescent="0.4">
      <c r="H57" s="72" t="s">
        <v>13</v>
      </c>
      <c r="I57" s="73"/>
      <c r="J57" s="73"/>
      <c r="K57" s="74"/>
      <c r="L57" s="12" t="s">
        <v>12</v>
      </c>
      <c r="M57" s="9"/>
      <c r="N57" s="9"/>
      <c r="O57" s="4"/>
      <c r="P57" s="5" t="s">
        <v>11</v>
      </c>
      <c r="R57" s="72" t="s">
        <v>13</v>
      </c>
      <c r="S57" s="73"/>
      <c r="T57" s="73"/>
      <c r="U57" s="74"/>
      <c r="V57" s="12" t="s">
        <v>12</v>
      </c>
      <c r="W57" s="9"/>
      <c r="X57" s="9"/>
      <c r="Y57" s="4"/>
      <c r="Z57" s="5" t="s">
        <v>11</v>
      </c>
    </row>
    <row r="58" spans="8:26" ht="12.75" customHeight="1" x14ac:dyDescent="0.4">
      <c r="H58" s="47" t="s">
        <v>18</v>
      </c>
      <c r="I58" s="48"/>
      <c r="J58" s="48"/>
      <c r="K58" s="49"/>
      <c r="L58" s="13"/>
      <c r="M58" s="9"/>
      <c r="N58" s="9"/>
      <c r="O58" s="4" t="s">
        <v>11</v>
      </c>
      <c r="P58" s="5" t="s">
        <v>11</v>
      </c>
      <c r="R58" s="47" t="s">
        <v>18</v>
      </c>
      <c r="S58" s="48"/>
      <c r="T58" s="48"/>
      <c r="U58" s="49"/>
      <c r="V58" s="13"/>
      <c r="W58" s="9"/>
      <c r="X58" s="9"/>
      <c r="Y58" s="4" t="s">
        <v>11</v>
      </c>
      <c r="Z58" s="5" t="s">
        <v>11</v>
      </c>
    </row>
    <row r="59" spans="8:26" ht="12.75" customHeight="1" x14ac:dyDescent="0.4">
      <c r="H59" s="50"/>
      <c r="I59" s="51"/>
      <c r="J59" s="51"/>
      <c r="K59" s="52"/>
      <c r="L59" s="14"/>
      <c r="M59" s="10"/>
      <c r="N59" s="10"/>
      <c r="O59" s="6"/>
      <c r="P59" s="3"/>
      <c r="R59" s="50"/>
      <c r="S59" s="51"/>
      <c r="T59" s="51"/>
      <c r="U59" s="52"/>
      <c r="V59" s="14"/>
      <c r="W59" s="10"/>
      <c r="X59" s="10"/>
      <c r="Y59" s="6"/>
      <c r="Z59" s="3"/>
    </row>
  </sheetData>
  <sheetProtection algorithmName="SHA-512" hashValue="OH/3FzU+y54/X0EgLH58ywi+V33DHFxdwdm+E+IZfJndlIAYYBcZQkMPy95aNY+iYxD6IRJpfwQcJimqSge/Og==" saltValue="n7RP4t5VsDylWMyShfTcUg==" spinCount="100000" sheet="1" objects="1" scenarios="1" selectLockedCells="1" selectUnlockedCells="1"/>
  <mergeCells count="130">
    <mergeCell ref="H57:K57"/>
    <mergeCell ref="R57:U57"/>
    <mergeCell ref="H58:K59"/>
    <mergeCell ref="R58:U59"/>
    <mergeCell ref="R54:S54"/>
    <mergeCell ref="T54:U54"/>
    <mergeCell ref="V54:V55"/>
    <mergeCell ref="W54:W55"/>
    <mergeCell ref="X54:X55"/>
    <mergeCell ref="Y54:Z54"/>
    <mergeCell ref="H54:I54"/>
    <mergeCell ref="J54:K54"/>
    <mergeCell ref="L54:L55"/>
    <mergeCell ref="M54:M55"/>
    <mergeCell ref="N54:N55"/>
    <mergeCell ref="O54:P54"/>
    <mergeCell ref="H49:K49"/>
    <mergeCell ref="R49:U49"/>
    <mergeCell ref="H50:K51"/>
    <mergeCell ref="R50:U51"/>
    <mergeCell ref="H53:P53"/>
    <mergeCell ref="R53:Z53"/>
    <mergeCell ref="H45:P45"/>
    <mergeCell ref="R45:Z45"/>
    <mergeCell ref="R46:S46"/>
    <mergeCell ref="T46:U46"/>
    <mergeCell ref="V46:V47"/>
    <mergeCell ref="W46:W47"/>
    <mergeCell ref="X46:X47"/>
    <mergeCell ref="Y46:Z46"/>
    <mergeCell ref="H46:I46"/>
    <mergeCell ref="J46:K46"/>
    <mergeCell ref="L46:L47"/>
    <mergeCell ref="M46:M47"/>
    <mergeCell ref="N46:N47"/>
    <mergeCell ref="O46:P46"/>
    <mergeCell ref="H37:P37"/>
    <mergeCell ref="R37:Z37"/>
    <mergeCell ref="H41:K41"/>
    <mergeCell ref="R41:U41"/>
    <mergeCell ref="H42:K43"/>
    <mergeCell ref="R42:U43"/>
    <mergeCell ref="R38:S38"/>
    <mergeCell ref="T38:U38"/>
    <mergeCell ref="V38:V39"/>
    <mergeCell ref="W38:W39"/>
    <mergeCell ref="X38:X39"/>
    <mergeCell ref="Y38:Z38"/>
    <mergeCell ref="H38:I38"/>
    <mergeCell ref="J38:K38"/>
    <mergeCell ref="L38:L39"/>
    <mergeCell ref="M38:M39"/>
    <mergeCell ref="N38:N39"/>
    <mergeCell ref="O38:P38"/>
    <mergeCell ref="H29:P29"/>
    <mergeCell ref="R29:Z29"/>
    <mergeCell ref="H33:K33"/>
    <mergeCell ref="R33:U33"/>
    <mergeCell ref="H34:K35"/>
    <mergeCell ref="R34:U35"/>
    <mergeCell ref="R30:S30"/>
    <mergeCell ref="T30:U30"/>
    <mergeCell ref="V30:V31"/>
    <mergeCell ref="W30:W31"/>
    <mergeCell ref="X30:X31"/>
    <mergeCell ref="Y30:Z30"/>
    <mergeCell ref="H30:I30"/>
    <mergeCell ref="J30:K30"/>
    <mergeCell ref="L30:L31"/>
    <mergeCell ref="M30:M31"/>
    <mergeCell ref="N30:N31"/>
    <mergeCell ref="O30:P30"/>
    <mergeCell ref="H21:P21"/>
    <mergeCell ref="R21:Z21"/>
    <mergeCell ref="H25:K25"/>
    <mergeCell ref="R25:U25"/>
    <mergeCell ref="H26:K27"/>
    <mergeCell ref="R26:U27"/>
    <mergeCell ref="R22:S22"/>
    <mergeCell ref="T22:U22"/>
    <mergeCell ref="V22:V23"/>
    <mergeCell ref="W22:W23"/>
    <mergeCell ref="X22:X23"/>
    <mergeCell ref="Y22:Z22"/>
    <mergeCell ref="H22:I22"/>
    <mergeCell ref="J22:K22"/>
    <mergeCell ref="L22:L23"/>
    <mergeCell ref="M22:M23"/>
    <mergeCell ref="N22:N23"/>
    <mergeCell ref="O22:P22"/>
    <mergeCell ref="H13:P13"/>
    <mergeCell ref="R13:Z13"/>
    <mergeCell ref="H17:K17"/>
    <mergeCell ref="R17:U17"/>
    <mergeCell ref="H18:K19"/>
    <mergeCell ref="R18:U19"/>
    <mergeCell ref="R14:S14"/>
    <mergeCell ref="T14:U14"/>
    <mergeCell ref="V14:V15"/>
    <mergeCell ref="W14:W15"/>
    <mergeCell ref="X14:X15"/>
    <mergeCell ref="Y14:Z14"/>
    <mergeCell ref="H14:I14"/>
    <mergeCell ref="J14:K14"/>
    <mergeCell ref="L14:L15"/>
    <mergeCell ref="M14:M15"/>
    <mergeCell ref="N14:N15"/>
    <mergeCell ref="O14:P14"/>
    <mergeCell ref="H1:Z1"/>
    <mergeCell ref="H2:Z2"/>
    <mergeCell ref="H3:Z3"/>
    <mergeCell ref="H4:Z4"/>
    <mergeCell ref="H9:K9"/>
    <mergeCell ref="R9:U9"/>
    <mergeCell ref="H10:K11"/>
    <mergeCell ref="R10:U11"/>
    <mergeCell ref="H5:P5"/>
    <mergeCell ref="R5:Z5"/>
    <mergeCell ref="R6:S6"/>
    <mergeCell ref="T6:U6"/>
    <mergeCell ref="V6:V7"/>
    <mergeCell ref="W6:W7"/>
    <mergeCell ref="X6:X7"/>
    <mergeCell ref="Y6:Z6"/>
    <mergeCell ref="H6:I6"/>
    <mergeCell ref="J6:K6"/>
    <mergeCell ref="L6:L7"/>
    <mergeCell ref="M6:M7"/>
    <mergeCell ref="N6:N7"/>
    <mergeCell ref="O6:P6"/>
  </mergeCells>
  <phoneticPr fontId="1"/>
  <dataValidations count="3">
    <dataValidation type="list" allowBlank="1" showInputMessage="1" showErrorMessage="1" sqref="K8 U24 K16 U56 K24 U16 K32 U32 K40 K56 U40 K48 U48 U8" xr:uid="{09557349-6AAE-4E19-8F31-663400E958D9}">
      <formula1>"0.04,0.09,0.11,0.15"</formula1>
    </dataValidation>
    <dataValidation type="list" allowBlank="1" showInputMessage="1" showErrorMessage="1" sqref="J8 T24 J16 T56 J24 T16 J32 T32 J40 J56 T40 J48 T48 T8" xr:uid="{E4D9DDBD-1BCC-49D1-8CEE-8D3064514AC1}">
      <formula1>"0.09,0.11,0.15"</formula1>
    </dataValidation>
    <dataValidation type="list" allowBlank="1" showInputMessage="1" showErrorMessage="1" sqref="O8:P11 O16:P19 Y16:Z19 O24:P27 Y24:Z27 O32:P35 Y8:Z11 O40:P43 Y40:Z43 O48:P51 Y48:Z51 O56:P59 Y56:Z59 Y32:Z35" xr:uid="{D434ED41-BDD0-4150-897D-FF106D909383}">
      <formula1>"　,○"</formula1>
    </dataValidation>
  </dataValidations>
  <pageMargins left="0.70866141732283472" right="0.35433070866141736" top="0.15748031496062992" bottom="0.35433070866141736" header="0" footer="0"/>
  <pageSetup paperSize="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部位U値計算シート </vt:lpstr>
      <vt:lpstr>入力例</vt:lpstr>
      <vt:lpstr>'部位U値計算シート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2022-06-01T08:57:03Z</cp:lastPrinted>
  <dcterms:created xsi:type="dcterms:W3CDTF">2022-05-09T08:53:41Z</dcterms:created>
  <dcterms:modified xsi:type="dcterms:W3CDTF">2022-06-10T05:26:16Z</dcterms:modified>
</cp:coreProperties>
</file>